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dAlzahrani\My Drive\Training\Training Packages\PowerPoint Templates\"/>
    </mc:Choice>
  </mc:AlternateContent>
  <xr:revisionPtr revIDLastSave="0" documentId="13_ncr:1_{34AE611D-E9EE-4D01-B69E-C5AEB1EFDFE4}" xr6:coauthVersionLast="47" xr6:coauthVersionMax="47" xr10:uidLastSave="{00000000-0000-0000-0000-000000000000}"/>
  <bookViews>
    <workbookView xWindow="-108" yWindow="-108" windowWidth="23256" windowHeight="12456" tabRatio="754" firstSheet="1" activeTab="1" xr2:uid="{C186A7DF-9A75-4B1D-AA7D-2491FF5143F4}"/>
  </bookViews>
  <sheets>
    <sheet name="Sheet2" sheetId="3" state="hidden" r:id="rId1"/>
    <sheet name="الخطوة 1 قائمة التدقيق" sheetId="5" r:id="rId2"/>
    <sheet name="الخطوة 2 نتيجة التقييم النهائي" sheetId="16" r:id="rId3"/>
    <sheet name="الخطوة 3 وصف المستويات" sheetId="29" r:id="rId4"/>
  </sheets>
  <definedNames>
    <definedName name="_xlnm.Print_Titles" localSheetId="1">'الخطوة 1 قائمة التدقيق'!$1:$3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1" i="5" l="1"/>
  <c r="K51" i="5"/>
  <c r="L72" i="5"/>
  <c r="K72" i="5"/>
  <c r="L71" i="5"/>
  <c r="K71" i="5"/>
  <c r="L70" i="5"/>
  <c r="K70" i="5"/>
  <c r="K4" i="5"/>
  <c r="B50" i="5" l="1"/>
  <c r="B30" i="5"/>
  <c r="B75" i="5"/>
  <c r="B68" i="5"/>
  <c r="E72" i="5" s="1"/>
  <c r="B60" i="5"/>
  <c r="B54" i="5"/>
  <c r="B43" i="5"/>
  <c r="E43" i="5" s="1"/>
  <c r="B23" i="5"/>
  <c r="B16" i="5"/>
  <c r="B8" i="5"/>
  <c r="B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4" i="5"/>
  <c r="E50" i="5" l="1"/>
  <c r="M50" i="5" s="1"/>
  <c r="E51" i="5"/>
  <c r="N72" i="5"/>
  <c r="M72" i="5"/>
  <c r="E71" i="5"/>
  <c r="E70" i="5"/>
  <c r="O50" i="5"/>
  <c r="O23" i="5"/>
  <c r="O43" i="5"/>
  <c r="O30" i="5"/>
  <c r="O75" i="5"/>
  <c r="O54" i="5"/>
  <c r="E52" i="5"/>
  <c r="M52" i="5" s="1"/>
  <c r="E53" i="5"/>
  <c r="M53" i="5" s="1"/>
  <c r="O4" i="5"/>
  <c r="E34" i="5"/>
  <c r="M34" i="5" s="1"/>
  <c r="E42" i="5"/>
  <c r="M42" i="5" s="1"/>
  <c r="E33" i="5"/>
  <c r="M33" i="5" s="1"/>
  <c r="E35" i="5"/>
  <c r="M35" i="5" s="1"/>
  <c r="E36" i="5"/>
  <c r="M36" i="5" s="1"/>
  <c r="E37" i="5"/>
  <c r="M37" i="5" s="1"/>
  <c r="E30" i="5"/>
  <c r="M30" i="5" s="1"/>
  <c r="E38" i="5"/>
  <c r="M38" i="5" s="1"/>
  <c r="E32" i="5"/>
  <c r="M32" i="5" s="1"/>
  <c r="E41" i="5"/>
  <c r="M41" i="5" s="1"/>
  <c r="E31" i="5"/>
  <c r="M31" i="5" s="1"/>
  <c r="E39" i="5"/>
  <c r="M39" i="5" s="1"/>
  <c r="E40" i="5"/>
  <c r="M40" i="5" s="1"/>
  <c r="E48" i="5"/>
  <c r="M48" i="5" s="1"/>
  <c r="E49" i="5"/>
  <c r="M49" i="5" s="1"/>
  <c r="M43" i="5"/>
  <c r="E44" i="5"/>
  <c r="M44" i="5" s="1"/>
  <c r="E47" i="5"/>
  <c r="M47" i="5" s="1"/>
  <c r="E45" i="5"/>
  <c r="M45" i="5" s="1"/>
  <c r="E46" i="5"/>
  <c r="M46" i="5" s="1"/>
  <c r="E56" i="5"/>
  <c r="M56" i="5" s="1"/>
  <c r="E57" i="5"/>
  <c r="M57" i="5" s="1"/>
  <c r="E58" i="5"/>
  <c r="M58" i="5" s="1"/>
  <c r="E59" i="5"/>
  <c r="M59" i="5" s="1"/>
  <c r="E54" i="5"/>
  <c r="M54" i="5" s="1"/>
  <c r="E55" i="5"/>
  <c r="M55" i="5" s="1"/>
  <c r="E4" i="5"/>
  <c r="M4" i="5" s="1"/>
  <c r="E5" i="5"/>
  <c r="M5" i="5" s="1"/>
  <c r="E6" i="5"/>
  <c r="M6" i="5" s="1"/>
  <c r="E7" i="5"/>
  <c r="M7" i="5" s="1"/>
  <c r="E64" i="5"/>
  <c r="M64" i="5" s="1"/>
  <c r="E67" i="5"/>
  <c r="M67" i="5" s="1"/>
  <c r="E65" i="5"/>
  <c r="M65" i="5" s="1"/>
  <c r="E66" i="5"/>
  <c r="M66" i="5" s="1"/>
  <c r="E60" i="5"/>
  <c r="M60" i="5" s="1"/>
  <c r="E63" i="5"/>
  <c r="M63" i="5" s="1"/>
  <c r="E61" i="5"/>
  <c r="M61" i="5" s="1"/>
  <c r="E62" i="5"/>
  <c r="M62" i="5" s="1"/>
  <c r="E9" i="5"/>
  <c r="M9" i="5" s="1"/>
  <c r="E10" i="5"/>
  <c r="M10" i="5" s="1"/>
  <c r="E11" i="5"/>
  <c r="M11" i="5" s="1"/>
  <c r="E8" i="5"/>
  <c r="M8" i="5" s="1"/>
  <c r="E12" i="5"/>
  <c r="M12" i="5" s="1"/>
  <c r="E13" i="5"/>
  <c r="M13" i="5" s="1"/>
  <c r="E15" i="5"/>
  <c r="M15" i="5" s="1"/>
  <c r="E14" i="5"/>
  <c r="M14" i="5" s="1"/>
  <c r="E69" i="5"/>
  <c r="M69" i="5" s="1"/>
  <c r="E74" i="5"/>
  <c r="M74" i="5" s="1"/>
  <c r="E73" i="5"/>
  <c r="M73" i="5" s="1"/>
  <c r="E68" i="5"/>
  <c r="M68" i="5" s="1"/>
  <c r="E16" i="5"/>
  <c r="M16" i="5" s="1"/>
  <c r="E17" i="5"/>
  <c r="M17" i="5" s="1"/>
  <c r="E18" i="5"/>
  <c r="M18" i="5" s="1"/>
  <c r="E19" i="5"/>
  <c r="M19" i="5" s="1"/>
  <c r="E20" i="5"/>
  <c r="M20" i="5" s="1"/>
  <c r="E21" i="5"/>
  <c r="M21" i="5" s="1"/>
  <c r="E22" i="5"/>
  <c r="M22" i="5" s="1"/>
  <c r="E82" i="5"/>
  <c r="M82" i="5" s="1"/>
  <c r="E90" i="5"/>
  <c r="M90" i="5" s="1"/>
  <c r="E81" i="5"/>
  <c r="M81" i="5" s="1"/>
  <c r="E75" i="5"/>
  <c r="M75" i="5" s="1"/>
  <c r="E83" i="5"/>
  <c r="M83" i="5" s="1"/>
  <c r="E91" i="5"/>
  <c r="M91" i="5" s="1"/>
  <c r="E76" i="5"/>
  <c r="M76" i="5" s="1"/>
  <c r="E84" i="5"/>
  <c r="M84" i="5" s="1"/>
  <c r="E92" i="5"/>
  <c r="M92" i="5" s="1"/>
  <c r="E93" i="5"/>
  <c r="M93" i="5" s="1"/>
  <c r="E77" i="5"/>
  <c r="M77" i="5" s="1"/>
  <c r="E85" i="5"/>
  <c r="M85" i="5" s="1"/>
  <c r="E89" i="5"/>
  <c r="M89" i="5" s="1"/>
  <c r="E78" i="5"/>
  <c r="M78" i="5" s="1"/>
  <c r="E86" i="5"/>
  <c r="M86" i="5" s="1"/>
  <c r="E94" i="5"/>
  <c r="M94" i="5" s="1"/>
  <c r="E88" i="5"/>
  <c r="M88" i="5" s="1"/>
  <c r="E79" i="5"/>
  <c r="M79" i="5" s="1"/>
  <c r="E87" i="5"/>
  <c r="M87" i="5" s="1"/>
  <c r="E95" i="5"/>
  <c r="M95" i="5" s="1"/>
  <c r="E80" i="5"/>
  <c r="M80" i="5" s="1"/>
  <c r="E96" i="5"/>
  <c r="M96" i="5" s="1"/>
  <c r="E23" i="5"/>
  <c r="M23" i="5" s="1"/>
  <c r="E25" i="5"/>
  <c r="M25" i="5" s="1"/>
  <c r="E24" i="5"/>
  <c r="M24" i="5" s="1"/>
  <c r="E26" i="5"/>
  <c r="M26" i="5" s="1"/>
  <c r="E28" i="5"/>
  <c r="M28" i="5" s="1"/>
  <c r="E27" i="5"/>
  <c r="M27" i="5" s="1"/>
  <c r="E29" i="5"/>
  <c r="M29" i="5" s="1"/>
  <c r="O16" i="5"/>
  <c r="O68" i="5"/>
  <c r="O60" i="5"/>
  <c r="O8" i="5"/>
  <c r="M51" i="5" l="1"/>
  <c r="N51" i="5"/>
  <c r="N70" i="5"/>
  <c r="M70" i="5"/>
  <c r="N71" i="5"/>
  <c r="M71" i="5"/>
  <c r="N92" i="5"/>
  <c r="N81" i="5"/>
  <c r="N37" i="5"/>
  <c r="N17" i="5"/>
  <c r="N43" i="5"/>
  <c r="N25" i="5"/>
  <c r="N35" i="5"/>
  <c r="N96" i="5"/>
  <c r="N94" i="5"/>
  <c r="N11" i="5"/>
  <c r="N82" i="5"/>
  <c r="N68" i="5"/>
  <c r="N16" i="5"/>
  <c r="N18" i="5"/>
  <c r="N24" i="5"/>
  <c r="N26" i="5"/>
  <c r="N4" i="5"/>
  <c r="N75" i="5"/>
  <c r="N83" i="5"/>
  <c r="N49" i="5"/>
  <c r="N77" i="5"/>
  <c r="N55" i="5"/>
  <c r="N34" i="5"/>
  <c r="N33" i="5"/>
  <c r="N30" i="5"/>
  <c r="N89" i="5"/>
  <c r="N31" i="5"/>
  <c r="N90" i="5"/>
  <c r="N32" i="5"/>
  <c r="N91" i="5"/>
  <c r="N54" i="5"/>
  <c r="N6" i="5"/>
  <c r="N63" i="5"/>
  <c r="N85" i="5"/>
  <c r="N56" i="5"/>
  <c r="N38" i="5"/>
  <c r="N27" i="5"/>
  <c r="N39" i="5"/>
  <c r="N41" i="5"/>
  <c r="N40" i="5"/>
  <c r="N19" i="5"/>
  <c r="N5" i="5"/>
  <c r="N62" i="5"/>
  <c r="N14" i="5"/>
  <c r="N73" i="5"/>
  <c r="N7" i="5"/>
  <c r="N64" i="5"/>
  <c r="N12" i="5"/>
  <c r="N44" i="5"/>
  <c r="N76" i="5"/>
  <c r="N45" i="5"/>
  <c r="N60" i="5"/>
  <c r="N46" i="5"/>
  <c r="N47" i="5"/>
  <c r="N13" i="5"/>
  <c r="N22" i="5"/>
  <c r="N79" i="5"/>
  <c r="N15" i="5"/>
  <c r="N74" i="5"/>
  <c r="N48" i="5"/>
  <c r="N50" i="5"/>
  <c r="N20" i="5"/>
  <c r="N52" i="5"/>
  <c r="N42" i="5"/>
  <c r="N53" i="5"/>
  <c r="N84" i="5"/>
  <c r="N21" i="5"/>
  <c r="N78" i="5"/>
  <c r="N87" i="5"/>
  <c r="N23" i="5"/>
  <c r="N80" i="5"/>
  <c r="N93" i="5"/>
  <c r="N57" i="5"/>
  <c r="N61" i="5"/>
  <c r="N58" i="5"/>
  <c r="N69" i="5"/>
  <c r="N59" i="5"/>
  <c r="N28" i="5"/>
  <c r="N29" i="5"/>
  <c r="N86" i="5"/>
  <c r="N36" i="5"/>
  <c r="N95" i="5"/>
  <c r="N88" i="5"/>
  <c r="N8" i="5"/>
  <c r="N65" i="5"/>
  <c r="N9" i="5"/>
  <c r="N66" i="5"/>
  <c r="N10" i="5"/>
  <c r="N67" i="5"/>
  <c r="P43" i="5" l="1"/>
  <c r="P50" i="5"/>
  <c r="P75" i="5"/>
  <c r="P23" i="5"/>
  <c r="P30" i="5"/>
  <c r="P54" i="5"/>
  <c r="P8" i="5"/>
  <c r="P60" i="5"/>
  <c r="P4" i="5"/>
  <c r="P16" i="5"/>
  <c r="P68" i="5"/>
  <c r="P98" i="5" l="1"/>
</calcChain>
</file>

<file path=xl/sharedStrings.xml><?xml version="1.0" encoding="utf-8"?>
<sst xmlns="http://schemas.openxmlformats.org/spreadsheetml/2006/main" count="630" uniqueCount="143">
  <si>
    <t>الوزن
Weight</t>
  </si>
  <si>
    <t>متوفر
Available</t>
  </si>
  <si>
    <t>موثَّق
Documented</t>
  </si>
  <si>
    <t>معتمد
Approved</t>
  </si>
  <si>
    <t>مطبّق فعلياً
Applied</t>
  </si>
  <si>
    <t>ملاحظات
Remarks</t>
  </si>
  <si>
    <t>معد جيداً
Well Prepared</t>
  </si>
  <si>
    <t>النشاط
Activity</t>
  </si>
  <si>
    <t>الوثيقة
Document</t>
  </si>
  <si>
    <t>دليل تصنيف المهن</t>
  </si>
  <si>
    <t>مؤشرات أداء إدارة الموارد البشرية</t>
  </si>
  <si>
    <t>الأهداف الاستراتيجية لإدارة الموارد الببشرية</t>
  </si>
  <si>
    <t>الأهداف التشغيلية لإدارة الموارد البشرية</t>
  </si>
  <si>
    <t>محفظة مبادرات إدارة الموارد البشرية</t>
  </si>
  <si>
    <t>بطاقة الأداء المتوازن لإدارة الموارد الببشرية</t>
  </si>
  <si>
    <t>دليل الأوصاف الوظيفية</t>
  </si>
  <si>
    <t>دليل المسارات الوظيفية</t>
  </si>
  <si>
    <t>خطط التعاقب الوظيفي</t>
  </si>
  <si>
    <t>هيكل الدرجات والمزايا</t>
  </si>
  <si>
    <t>سلم الرواتب</t>
  </si>
  <si>
    <t>استراتيجية إدارة الموارد البشرية
  HR Strategy</t>
  </si>
  <si>
    <t>الخطة التشغيلية لإدارة الموارد البشرية</t>
  </si>
  <si>
    <t>الموازنة السنوية التقديرية لإدارة الموارد البشرية</t>
  </si>
  <si>
    <t>استبيان استقصاء الرضا الوظيفي</t>
  </si>
  <si>
    <t>استبيان استقصاء الاندماج الوظيفي</t>
  </si>
  <si>
    <t>التطوير المؤسسي
  Org. Development</t>
  </si>
  <si>
    <t>لائحة تنظيم العمل</t>
  </si>
  <si>
    <t>ميثاق السلوك</t>
  </si>
  <si>
    <t>اتفاقية سرية المعلومات وعدم الإفصاح</t>
  </si>
  <si>
    <t>نماذج (قوالب) عملية التوظيف</t>
  </si>
  <si>
    <t>خطط القوى العاملة</t>
  </si>
  <si>
    <t>برنامج توجيهي للموظفين الجدد</t>
  </si>
  <si>
    <t>نظام إلكتروني للتوظيف</t>
  </si>
  <si>
    <t>دليل الموظف</t>
  </si>
  <si>
    <t>بطاقة تعريفية بالموظف</t>
  </si>
  <si>
    <t>استبيان قياس فعالية التوظيف</t>
  </si>
  <si>
    <t>نموذج تحليل الاحتياجات التدريبية</t>
  </si>
  <si>
    <t>خطة التدريب السنوية</t>
  </si>
  <si>
    <t>تقييم أثر التدريب</t>
  </si>
  <si>
    <t>منصة لإدارة التعلم</t>
  </si>
  <si>
    <t>سجل التدريب</t>
  </si>
  <si>
    <t>دليل الجدارات</t>
  </si>
  <si>
    <t>صندوق الشكاوى والإقتراحات</t>
  </si>
  <si>
    <t>سجل التغيير</t>
  </si>
  <si>
    <t>قائمة الترميز</t>
  </si>
  <si>
    <t>سجل حالات عدم المطابقة</t>
  </si>
  <si>
    <t>نظام إدارة الجودة
Quality Management System</t>
  </si>
  <si>
    <t>دليل الجودة</t>
  </si>
  <si>
    <t>آلية التعامل مع الشكاوى والإقتراحات</t>
  </si>
  <si>
    <t>سياسة الجودة</t>
  </si>
  <si>
    <t>نظام معلومات الموارد البشرية</t>
  </si>
  <si>
    <t>الخدمات الذاتية</t>
  </si>
  <si>
    <t>ذكاء الأعمال (الاستعلام والتقارير)</t>
  </si>
  <si>
    <t>لوحة متابعة العمليات (Dashboard)</t>
  </si>
  <si>
    <t>نماذج (قوالب) العمل</t>
  </si>
  <si>
    <t>خطة الإجازات السنوية</t>
  </si>
  <si>
    <t>سجل مسيرات الرواتب</t>
  </si>
  <si>
    <t>عمليات الموارد البشرية
  HR Operations</t>
  </si>
  <si>
    <t>وثيقة التأمين الطبي</t>
  </si>
  <si>
    <t>خطط التوطين</t>
  </si>
  <si>
    <t>نظام الحضور والانصراف</t>
  </si>
  <si>
    <t>نموذج عقد العمل</t>
  </si>
  <si>
    <t>سياسة الزي الموحد</t>
  </si>
  <si>
    <t>ملف حماية الأجور WBS</t>
  </si>
  <si>
    <t>التعويضات والمزايا
  Compansations &amp; Benefits</t>
  </si>
  <si>
    <t>سياسة بناء الهيكل التنظيمي</t>
  </si>
  <si>
    <t>نموذج أعمال الموارد البشرية HR Business Model</t>
  </si>
  <si>
    <t>الهيكل التنظيمي
  Org. Structure</t>
  </si>
  <si>
    <t>اتفاقيات صندوق تنمية الموارد البشرية</t>
  </si>
  <si>
    <t>اتفاقيات طاقات</t>
  </si>
  <si>
    <t>نماذج (قوالب) التعويضات والمزايا</t>
  </si>
  <si>
    <t>نماذج (قوالب) التدريب والتعلم</t>
  </si>
  <si>
    <t>نموذج خطة التطوير الفردية (IDP)</t>
  </si>
  <si>
    <t>قائمة بالوظائف الحرجة</t>
  </si>
  <si>
    <t>قاعدة بيانات العاملين - وزارة العمل</t>
  </si>
  <si>
    <t>قاعدة بيانات العاملين - مقيم</t>
  </si>
  <si>
    <t>قاعدة بيانات العاملين - التأمينات الاجتماعية</t>
  </si>
  <si>
    <t>قاعدة بيانات العاملين - التأمين الطبي</t>
  </si>
  <si>
    <t>سجل العاملين المنهاة خدماتهم</t>
  </si>
  <si>
    <t>سجل العاملين المحولين داخلياً</t>
  </si>
  <si>
    <t>سجل العمليات</t>
  </si>
  <si>
    <t>سجل أرصدة إجازات العاملين</t>
  </si>
  <si>
    <t>أرشفة ملفات العاملين إلكترونياً</t>
  </si>
  <si>
    <t>سجل إجازات العاملين</t>
  </si>
  <si>
    <t>ملفات العاملين</t>
  </si>
  <si>
    <t>إدارة أداء العاملين
  Employees Performance Mngt</t>
  </si>
  <si>
    <t>الإطار العام لإدارة أداء العاملين</t>
  </si>
  <si>
    <t>معايير تقييم أداء العاملين</t>
  </si>
  <si>
    <t>نموذج تقييم أداء العاملين</t>
  </si>
  <si>
    <t>مؤشرات أداء رئيسية لقياس أداء العاملين</t>
  </si>
  <si>
    <t>سجل سلف العاملين</t>
  </si>
  <si>
    <t>الوصف التنظيمي لأقسام الموارد البشرية</t>
  </si>
  <si>
    <t>سجل المخالفات والعقوبات</t>
  </si>
  <si>
    <t>نموذج عقد تدريب</t>
  </si>
  <si>
    <t>سجل نتائج مؤشرات أداء إدارة الموارد البشرية</t>
  </si>
  <si>
    <t>قاعدة بيانات المرشحين</t>
  </si>
  <si>
    <t>الدرجة الموزونة |  Weighted Score</t>
  </si>
  <si>
    <t>خارطة العمليات الرئيسية لإدارة الموارد البشرية</t>
  </si>
  <si>
    <t>دليل ارشادي للمقابلات الشخصية</t>
  </si>
  <si>
    <t>جدول المخالفات والجزاءات</t>
  </si>
  <si>
    <t>الهيكل التنظيمي لإدارة الموارد البشرية</t>
  </si>
  <si>
    <t>سجل الحضور والانصراف</t>
  </si>
  <si>
    <t>البند</t>
  </si>
  <si>
    <t>الوزن</t>
  </si>
  <si>
    <t>بشكل جزئي | Partially</t>
  </si>
  <si>
    <t>بشكل تام | Compeletly</t>
  </si>
  <si>
    <t>لا | No</t>
  </si>
  <si>
    <t>توثيق العقود إلكترونياً</t>
  </si>
  <si>
    <t>الدرجة الموزونة
Weighted Score (5)</t>
  </si>
  <si>
    <t>الدرجة الموزونة
Weighted Score (100%)</t>
  </si>
  <si>
    <t>الدرجة
 Score
 (5)</t>
  </si>
  <si>
    <t>الدرجة
 Score
 (100%)</t>
  </si>
  <si>
    <t>الدرجة
 Score
النشاط | Activity (5)</t>
  </si>
  <si>
    <t>الدرجة الموزونة
Weighted Score النشاط | Activity</t>
  </si>
  <si>
    <t xml:space="preserve"> النشاط | Activity</t>
  </si>
  <si>
    <t>الهيكل التنظيمي | Organizational Structure</t>
  </si>
  <si>
    <t>F</t>
  </si>
  <si>
    <t>التقييم (5)</t>
  </si>
  <si>
    <t>التقييم العام لوثائق الموارد البشرية</t>
  </si>
  <si>
    <t>استراتيجية إدارة الموارد البشرية | HR Strategy</t>
  </si>
  <si>
    <t>التطوير المؤسسي | Organizational Development</t>
  </si>
  <si>
    <t>حوكمة الموارد البشرية | HR Governance</t>
  </si>
  <si>
    <t>تخطيط القوى العاملة والاستقطاب والاختيار
Workforce Planning, Recruitment &amp; Selection</t>
  </si>
  <si>
    <t>تخطيط القوى العاملة والاستقطاب والاختيار | Organizational Structure</t>
  </si>
  <si>
    <t>التدريب والتطوير | Training &amp; Development</t>
  </si>
  <si>
    <t>التعويضات والمزايا | Compensation &amp; Benefits</t>
  </si>
  <si>
    <t>إدارة أداء العاملين | Employee Performance Management</t>
  </si>
  <si>
    <t>نظام إدارة الجودة | Quality Management System</t>
  </si>
  <si>
    <t>عمليات الموارد البشرية | HR Operations</t>
  </si>
  <si>
    <t>الدرجة الموزونة (5)</t>
  </si>
  <si>
    <t>نظام إدارة التوظيف</t>
  </si>
  <si>
    <t>نظام إدارة التدريب والتعلم</t>
  </si>
  <si>
    <t>نظام إدارة أداء العاملين</t>
  </si>
  <si>
    <t>نظام للحوافز والمكافآت</t>
  </si>
  <si>
    <t>أنظمة معلومات الموارد البشرية
  HRIS</t>
  </si>
  <si>
    <t>مصفوفة صلاحيات إدارة الموارد البشرية</t>
  </si>
  <si>
    <t>دليل إجراءات الموارد البشرية</t>
  </si>
  <si>
    <t>دليل سياسات  الموارد البشرية</t>
  </si>
  <si>
    <t>حوكمة  الموارد البشرية
  HR Governance</t>
  </si>
  <si>
    <t>التدريب والتطوير
  Training &amp; Development</t>
  </si>
  <si>
    <t>أنظمة معلومات الموارد البشرية | HRIS</t>
  </si>
  <si>
    <t xml:space="preserve">     تدقيق وثائق إدارة الموارد البشرية | HR Systems &amp; Documents Assessment</t>
  </si>
  <si>
    <t xml:space="preserve">تقييم وثائق إدارة الموارد البشرية |  Assessment of HR Documents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</si>
</sst>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iro"/>
    </font>
    <font>
      <b/>
      <sz val="16"/>
      <color theme="3"/>
      <name val="Cairo"/>
    </font>
    <font>
      <sz val="9"/>
      <color theme="1"/>
      <name val="Cairo"/>
    </font>
    <font>
      <b/>
      <sz val="9"/>
      <color theme="1"/>
      <name val="Cairo"/>
    </font>
    <font>
      <b/>
      <sz val="8"/>
      <color theme="1"/>
      <name val="Cairo"/>
    </font>
    <font>
      <sz val="8"/>
      <color theme="1"/>
      <name val="Cairo"/>
    </font>
    <font>
      <sz val="11"/>
      <color theme="1"/>
      <name val="Calibri"/>
      <family val="2"/>
      <scheme val="minor"/>
    </font>
    <font>
      <b/>
      <sz val="12"/>
      <color theme="1"/>
      <name val="Cairo"/>
    </font>
    <font>
      <b/>
      <sz val="12"/>
      <color theme="0"/>
      <name val="Cairo"/>
    </font>
    <font>
      <sz val="12"/>
      <color theme="1"/>
      <name val="Cairo"/>
    </font>
    <font>
      <b/>
      <sz val="14"/>
      <color theme="1"/>
      <name val="Cairo"/>
    </font>
    <font>
      <b/>
      <sz val="10"/>
      <color theme="1"/>
      <name val="Cairo"/>
    </font>
    <font>
      <sz val="7"/>
      <color theme="1"/>
      <name val="Cairo"/>
    </font>
    <font>
      <b/>
      <sz val="9"/>
      <color theme="0"/>
      <name val="Cairo"/>
    </font>
    <font>
      <b/>
      <sz val="9"/>
      <name val="Cairo"/>
    </font>
    <font>
      <b/>
      <sz val="6.5"/>
      <color theme="1"/>
      <name val="Cairo"/>
    </font>
    <font>
      <b/>
      <sz val="14"/>
      <color theme="0"/>
      <name val="Cairo"/>
    </font>
    <font>
      <b/>
      <sz val="16"/>
      <color theme="1"/>
      <name val="Cairo"/>
    </font>
    <font>
      <sz val="55"/>
      <color theme="1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4">
    <xf numFmtId="0" fontId="0" fillId="0" borderId="0" xfId="0"/>
    <xf numFmtId="0" fontId="0" fillId="4" borderId="0" xfId="0" applyFill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6" fillId="0" borderId="5" xfId="0" applyFont="1" applyBorder="1" applyAlignment="1">
      <alignment horizontal="center" vertical="center" wrapText="1"/>
    </xf>
    <xf numFmtId="0" fontId="3" fillId="0" borderId="11" xfId="0" applyFont="1" applyBorder="1"/>
    <xf numFmtId="0" fontId="8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164" fontId="12" fillId="0" borderId="4" xfId="1" applyNumberFormat="1" applyFont="1" applyBorder="1" applyAlignment="1">
      <alignment horizontal="center" vertical="center"/>
    </xf>
    <xf numFmtId="164" fontId="12" fillId="0" borderId="9" xfId="1" applyNumberFormat="1" applyFont="1" applyBorder="1" applyAlignment="1">
      <alignment horizontal="center" vertical="center"/>
    </xf>
    <xf numFmtId="164" fontId="12" fillId="0" borderId="5" xfId="1" applyNumberFormat="1" applyFont="1" applyBorder="1" applyAlignment="1">
      <alignment horizontal="center" vertical="center"/>
    </xf>
    <xf numFmtId="164" fontId="12" fillId="0" borderId="6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5" fontId="12" fillId="0" borderId="4" xfId="1" applyNumberFormat="1" applyFont="1" applyBorder="1" applyAlignment="1">
      <alignment horizontal="center" vertical="center"/>
    </xf>
    <xf numFmtId="165" fontId="12" fillId="0" borderId="9" xfId="1" applyNumberFormat="1" applyFont="1" applyBorder="1" applyAlignment="1">
      <alignment horizontal="center" vertical="center"/>
    </xf>
    <xf numFmtId="165" fontId="12" fillId="0" borderId="5" xfId="1" applyNumberFormat="1" applyFont="1" applyBorder="1" applyAlignment="1">
      <alignment horizontal="center" vertical="center"/>
    </xf>
    <xf numFmtId="165" fontId="12" fillId="0" borderId="6" xfId="1" applyNumberFormat="1" applyFont="1" applyBorder="1" applyAlignment="1">
      <alignment horizontal="center" vertical="center"/>
    </xf>
    <xf numFmtId="2" fontId="11" fillId="3" borderId="1" xfId="1" applyNumberFormat="1" applyFont="1" applyFill="1" applyBorder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readingOrder="2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164" fontId="12" fillId="0" borderId="10" xfId="1" applyNumberFormat="1" applyFont="1" applyBorder="1" applyAlignment="1">
      <alignment horizontal="center" vertical="center"/>
    </xf>
    <xf numFmtId="165" fontId="12" fillId="0" borderId="10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4" fontId="0" fillId="0" borderId="0" xfId="0" applyNumberFormat="1"/>
    <xf numFmtId="0" fontId="9" fillId="0" borderId="8" xfId="0" applyFont="1" applyBorder="1" applyAlignment="1">
      <alignment vertical="center"/>
    </xf>
    <xf numFmtId="0" fontId="10" fillId="7" borderId="12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0" fillId="9" borderId="2" xfId="0" applyFont="1" applyFill="1" applyBorder="1" applyAlignment="1">
      <alignment horizontal="right" vertical="center"/>
    </xf>
    <xf numFmtId="0" fontId="10" fillId="10" borderId="12" xfId="0" applyFont="1" applyFill="1" applyBorder="1" applyAlignment="1">
      <alignment horizontal="right" vertical="center"/>
    </xf>
    <xf numFmtId="0" fontId="10" fillId="8" borderId="13" xfId="0" applyFont="1" applyFill="1" applyBorder="1" applyAlignment="1">
      <alignment horizontal="right" vertical="center"/>
    </xf>
    <xf numFmtId="0" fontId="10" fillId="11" borderId="12" xfId="0" applyFont="1" applyFill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textRotation="90" wrapText="1"/>
    </xf>
    <xf numFmtId="164" fontId="12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5" fontId="18" fillId="0" borderId="7" xfId="0" applyNumberFormat="1" applyFont="1" applyBorder="1" applyAlignment="1">
      <alignment horizontal="center" vertical="center"/>
    </xf>
    <xf numFmtId="165" fontId="18" fillId="0" borderId="8" xfId="0" applyNumberFormat="1" applyFont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/>
    </xf>
    <xf numFmtId="164" fontId="12" fillId="0" borderId="7" xfId="0" applyNumberFormat="1" applyFont="1" applyBorder="1" applyAlignment="1">
      <alignment horizontal="center" vertical="center" wrapText="1" readingOrder="1"/>
    </xf>
    <xf numFmtId="164" fontId="12" fillId="0" borderId="8" xfId="0" applyNumberFormat="1" applyFont="1" applyBorder="1" applyAlignment="1">
      <alignment horizontal="center" vertical="center" wrapText="1" readingOrder="1"/>
    </xf>
    <xf numFmtId="164" fontId="12" fillId="0" borderId="11" xfId="0" applyNumberFormat="1" applyFont="1" applyBorder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textRotation="90" wrapText="1" readingOrder="1"/>
    </xf>
    <xf numFmtId="0" fontId="5" fillId="3" borderId="8" xfId="0" applyFont="1" applyFill="1" applyBorder="1" applyAlignment="1">
      <alignment horizontal="center" vertical="center" textRotation="90" wrapText="1" readingOrder="1"/>
    </xf>
    <xf numFmtId="0" fontId="5" fillId="3" borderId="11" xfId="0" applyFont="1" applyFill="1" applyBorder="1" applyAlignment="1">
      <alignment horizontal="center" vertical="center" textRotation="90" wrapText="1" readingOrder="1"/>
    </xf>
    <xf numFmtId="0" fontId="2" fillId="4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8">
    <dxf>
      <font>
        <color rgb="FF009A46"/>
      </font>
    </dxf>
    <dxf>
      <font>
        <color theme="5"/>
      </font>
    </dxf>
    <dxf>
      <font>
        <color rgb="FFFF0000"/>
      </font>
    </dxf>
    <dxf>
      <font>
        <color rgb="FF009A46"/>
      </font>
    </dxf>
    <dxf>
      <font>
        <color theme="5"/>
      </font>
    </dxf>
    <dxf>
      <font>
        <color rgb="FFFF0000"/>
      </font>
    </dxf>
    <dxf>
      <font>
        <color rgb="FF009A46"/>
      </font>
    </dxf>
    <dxf>
      <font>
        <color theme="5"/>
      </font>
    </dxf>
    <dxf>
      <font>
        <color rgb="FFFF0000"/>
      </font>
    </dxf>
    <dxf>
      <font>
        <color rgb="FF009A46"/>
      </font>
    </dxf>
    <dxf>
      <font>
        <color theme="5"/>
      </font>
    </dxf>
    <dxf>
      <font>
        <color rgb="FFFF0000"/>
      </font>
    </dxf>
    <dxf>
      <font>
        <color rgb="FF009A46"/>
      </font>
    </dxf>
    <dxf>
      <font>
        <color theme="5"/>
      </font>
    </dxf>
    <dxf>
      <font>
        <color rgb="FFFF0000"/>
      </font>
    </dxf>
    <dxf>
      <font>
        <color rgb="FF009A46"/>
      </font>
    </dxf>
    <dxf>
      <font>
        <color theme="5"/>
      </font>
    </dxf>
    <dxf>
      <font>
        <color rgb="FFFF0000"/>
      </font>
    </dxf>
  </dxfs>
  <tableStyles count="0" defaultTableStyle="TableStyleMedium2" defaultPivotStyle="PivotStyleLight16"/>
  <colors>
    <mruColors>
      <color rgb="FFFFB7B7"/>
      <color rgb="FFF9F9F9"/>
      <color rgb="FFF2F2F2"/>
      <color rgb="FFFFF7E1"/>
      <color rgb="FF009A46"/>
      <color rgb="FFFFAFAF"/>
      <color rgb="FFFFC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2</xdr:col>
      <xdr:colOff>1021080</xdr:colOff>
      <xdr:row>0</xdr:row>
      <xdr:rowOff>678181</xdr:rowOff>
    </xdr:to>
    <xdr:pic>
      <xdr:nvPicPr>
        <xdr:cNvPr id="3" name="Picture 2" descr="A picture containing text&#10;&#10;Description automatically generated">
          <a:extLst>
            <a:ext uri="{FF2B5EF4-FFF2-40B4-BE49-F238E27FC236}">
              <a16:creationId xmlns:a16="http://schemas.microsoft.com/office/drawing/2014/main" id="{A60E1256-DFA3-4059-B303-0BF6291B61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80" t="1897" r="2495" b="83742"/>
        <a:stretch/>
      </xdr:blipFill>
      <xdr:spPr bwMode="auto">
        <a:xfrm>
          <a:off x="9992342220" y="15241"/>
          <a:ext cx="1973580" cy="6629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144780</xdr:colOff>
      <xdr:row>23</xdr:row>
      <xdr:rowOff>114300</xdr:rowOff>
    </xdr:from>
    <xdr:to>
      <xdr:col>12</xdr:col>
      <xdr:colOff>266700</xdr:colOff>
      <xdr:row>25</xdr:row>
      <xdr:rowOff>60960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B5DB52F-B653-445C-ABD3-BA9E3014564C}"/>
            </a:ext>
          </a:extLst>
        </xdr:cNvPr>
        <xdr:cNvGrpSpPr/>
      </xdr:nvGrpSpPr>
      <xdr:grpSpPr>
        <a:xfrm>
          <a:off x="9980104500" y="5006340"/>
          <a:ext cx="121920" cy="487680"/>
          <a:chOff x="2235198" y="943428"/>
          <a:chExt cx="1748974" cy="1262744"/>
        </a:xfrm>
        <a:gradFill flip="none" rotWithShape="1">
          <a:gsLst>
            <a:gs pos="0">
              <a:schemeClr val="tx2">
                <a:lumMod val="60000"/>
                <a:lumOff val="40000"/>
                <a:shade val="30000"/>
                <a:satMod val="115000"/>
              </a:schemeClr>
            </a:gs>
            <a:gs pos="50000">
              <a:schemeClr val="tx2">
                <a:lumMod val="60000"/>
                <a:lumOff val="40000"/>
                <a:shade val="67500"/>
                <a:satMod val="115000"/>
              </a:schemeClr>
            </a:gs>
            <a:gs pos="100000">
              <a:schemeClr val="tx2">
                <a:lumMod val="60000"/>
                <a:lumOff val="40000"/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30704605-9916-0563-CD01-9CD79A7D3748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1">
                <a:lumMod val="75000"/>
                <a:lumOff val="25000"/>
              </a:schemeClr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3FECC6A1-969D-C52B-8F6F-C7E6D75CFC48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1">
                <a:lumMod val="75000"/>
                <a:lumOff val="25000"/>
              </a:schemeClr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F101B1DD-27EB-6008-C3CF-12DCEEC92621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B7F0C006-598B-1124-ABD8-1C94242B1862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" name="Right Triangle 6">
              <a:extLst>
                <a:ext uri="{FF2B5EF4-FFF2-40B4-BE49-F238E27FC236}">
                  <a16:creationId xmlns:a16="http://schemas.microsoft.com/office/drawing/2014/main" id="{90852F5A-27A8-DAA5-699C-94A02FD8CEA0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" name="Right Triangle 7">
              <a:extLst>
                <a:ext uri="{FF2B5EF4-FFF2-40B4-BE49-F238E27FC236}">
                  <a16:creationId xmlns:a16="http://schemas.microsoft.com/office/drawing/2014/main" id="{9A93808B-033D-3419-D44A-EB9B39876EEE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" name="Right Triangle 8">
              <a:extLst>
                <a:ext uri="{FF2B5EF4-FFF2-40B4-BE49-F238E27FC236}">
                  <a16:creationId xmlns:a16="http://schemas.microsoft.com/office/drawing/2014/main" id="{79401F38-3F10-79D7-EDDF-67B2ED1A8643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" name="Right Triangle 9">
              <a:extLst>
                <a:ext uri="{FF2B5EF4-FFF2-40B4-BE49-F238E27FC236}">
                  <a16:creationId xmlns:a16="http://schemas.microsoft.com/office/drawing/2014/main" id="{878F25E7-9488-0C5A-821E-FB62FF36CB61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13</xdr:col>
      <xdr:colOff>472440</xdr:colOff>
      <xdr:row>4</xdr:row>
      <xdr:rowOff>0</xdr:rowOff>
    </xdr:from>
    <xdr:to>
      <xdr:col>13</xdr:col>
      <xdr:colOff>601980</xdr:colOff>
      <xdr:row>6</xdr:row>
      <xdr:rowOff>0</xdr:rowOff>
    </xdr:to>
    <xdr:grpSp>
      <xdr:nvGrpSpPr>
        <xdr:cNvPr id="255" name="Group 254">
          <a:extLst>
            <a:ext uri="{FF2B5EF4-FFF2-40B4-BE49-F238E27FC236}">
              <a16:creationId xmlns:a16="http://schemas.microsoft.com/office/drawing/2014/main" id="{0F70D67B-329F-4185-BED5-C5C7DF8ABB1A}"/>
            </a:ext>
          </a:extLst>
        </xdr:cNvPr>
        <xdr:cNvGrpSpPr/>
      </xdr:nvGrpSpPr>
      <xdr:grpSpPr>
        <a:xfrm>
          <a:off x="9979159620" y="97536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256" name="Oval 255">
            <a:extLst>
              <a:ext uri="{FF2B5EF4-FFF2-40B4-BE49-F238E27FC236}">
                <a16:creationId xmlns:a16="http://schemas.microsoft.com/office/drawing/2014/main" id="{C49848F7-1185-C96B-79AD-41DCC3B9EC89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57" name="Oval 256">
            <a:extLst>
              <a:ext uri="{FF2B5EF4-FFF2-40B4-BE49-F238E27FC236}">
                <a16:creationId xmlns:a16="http://schemas.microsoft.com/office/drawing/2014/main" id="{504A3E7C-8758-6BEB-64EF-4A7396B89776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258" name="Group 257">
            <a:extLst>
              <a:ext uri="{FF2B5EF4-FFF2-40B4-BE49-F238E27FC236}">
                <a16:creationId xmlns:a16="http://schemas.microsoft.com/office/drawing/2014/main" id="{6D18C848-35B2-B67C-B730-55B98FF3DEAD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259" name="Rectangle 258">
              <a:extLst>
                <a:ext uri="{FF2B5EF4-FFF2-40B4-BE49-F238E27FC236}">
                  <a16:creationId xmlns:a16="http://schemas.microsoft.com/office/drawing/2014/main" id="{6C18233B-8CFE-81E6-B755-ADAF591609AF}"/>
                </a:ext>
              </a:extLst>
            </xdr:cNvPr>
            <xdr:cNvSpPr/>
          </xdr:nvSpPr>
          <xdr:spPr>
            <a:xfrm>
              <a:off x="2416630" y="943428"/>
              <a:ext cx="1386110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60" name="Right Triangle 259">
              <a:extLst>
                <a:ext uri="{FF2B5EF4-FFF2-40B4-BE49-F238E27FC236}">
                  <a16:creationId xmlns:a16="http://schemas.microsoft.com/office/drawing/2014/main" id="{59D52C0E-0DB6-1F2A-FBB3-C4FDC237A68E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61" name="Right Triangle 260">
              <a:extLst>
                <a:ext uri="{FF2B5EF4-FFF2-40B4-BE49-F238E27FC236}">
                  <a16:creationId xmlns:a16="http://schemas.microsoft.com/office/drawing/2014/main" id="{D8FDD5FB-91AC-9AA7-9376-D5695965F989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62" name="Right Triangle 261">
              <a:extLst>
                <a:ext uri="{FF2B5EF4-FFF2-40B4-BE49-F238E27FC236}">
                  <a16:creationId xmlns:a16="http://schemas.microsoft.com/office/drawing/2014/main" id="{5FC9E172-B09C-8153-0E23-59A96F03B920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63" name="Right Triangle 262">
              <a:extLst>
                <a:ext uri="{FF2B5EF4-FFF2-40B4-BE49-F238E27FC236}">
                  <a16:creationId xmlns:a16="http://schemas.microsoft.com/office/drawing/2014/main" id="{0A46285C-D651-4F22-994B-382F9CD4F524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13</xdr:col>
      <xdr:colOff>198120</xdr:colOff>
      <xdr:row>6</xdr:row>
      <xdr:rowOff>0</xdr:rowOff>
    </xdr:from>
    <xdr:to>
      <xdr:col>13</xdr:col>
      <xdr:colOff>327660</xdr:colOff>
      <xdr:row>8</xdr:row>
      <xdr:rowOff>0</xdr:rowOff>
    </xdr:to>
    <xdr:grpSp>
      <xdr:nvGrpSpPr>
        <xdr:cNvPr id="273" name="Group 272">
          <a:extLst>
            <a:ext uri="{FF2B5EF4-FFF2-40B4-BE49-F238E27FC236}">
              <a16:creationId xmlns:a16="http://schemas.microsoft.com/office/drawing/2014/main" id="{352A9C81-C157-499E-91C7-0879CA494175}"/>
            </a:ext>
          </a:extLst>
        </xdr:cNvPr>
        <xdr:cNvGrpSpPr/>
      </xdr:nvGrpSpPr>
      <xdr:grpSpPr>
        <a:xfrm>
          <a:off x="9979433940" y="137160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274" name="Oval 273">
            <a:extLst>
              <a:ext uri="{FF2B5EF4-FFF2-40B4-BE49-F238E27FC236}">
                <a16:creationId xmlns:a16="http://schemas.microsoft.com/office/drawing/2014/main" id="{8077EB96-AC36-11C7-5A66-D8662FAC639A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75" name="Oval 274">
            <a:extLst>
              <a:ext uri="{FF2B5EF4-FFF2-40B4-BE49-F238E27FC236}">
                <a16:creationId xmlns:a16="http://schemas.microsoft.com/office/drawing/2014/main" id="{F1C398AD-AE70-6A96-50C3-693C07DF4A70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276" name="Group 275">
            <a:extLst>
              <a:ext uri="{FF2B5EF4-FFF2-40B4-BE49-F238E27FC236}">
                <a16:creationId xmlns:a16="http://schemas.microsoft.com/office/drawing/2014/main" id="{2AA81EDF-989D-48CA-A87D-D835B395F447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277" name="Rectangle 276">
              <a:extLst>
                <a:ext uri="{FF2B5EF4-FFF2-40B4-BE49-F238E27FC236}">
                  <a16:creationId xmlns:a16="http://schemas.microsoft.com/office/drawing/2014/main" id="{48832F66-3EB1-DBBD-C262-36BF6E3189F5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78" name="Right Triangle 277">
              <a:extLst>
                <a:ext uri="{FF2B5EF4-FFF2-40B4-BE49-F238E27FC236}">
                  <a16:creationId xmlns:a16="http://schemas.microsoft.com/office/drawing/2014/main" id="{3CD0D1E0-66A9-0678-EFEB-15C90EFAAAE4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79" name="Right Triangle 278">
              <a:extLst>
                <a:ext uri="{FF2B5EF4-FFF2-40B4-BE49-F238E27FC236}">
                  <a16:creationId xmlns:a16="http://schemas.microsoft.com/office/drawing/2014/main" id="{6BAB185E-89B8-04B9-05B8-96160DFAE0EC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80" name="Right Triangle 279">
              <a:extLst>
                <a:ext uri="{FF2B5EF4-FFF2-40B4-BE49-F238E27FC236}">
                  <a16:creationId xmlns:a16="http://schemas.microsoft.com/office/drawing/2014/main" id="{8976AD6F-8848-A4AA-762B-DE93287B7F6D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81" name="Right Triangle 280">
              <a:extLst>
                <a:ext uri="{FF2B5EF4-FFF2-40B4-BE49-F238E27FC236}">
                  <a16:creationId xmlns:a16="http://schemas.microsoft.com/office/drawing/2014/main" id="{2BD36FF9-C3C4-82FB-8211-7F18B1931413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11</xdr:col>
      <xdr:colOff>449580</xdr:colOff>
      <xdr:row>8</xdr:row>
      <xdr:rowOff>0</xdr:rowOff>
    </xdr:from>
    <xdr:to>
      <xdr:col>11</xdr:col>
      <xdr:colOff>579120</xdr:colOff>
      <xdr:row>10</xdr:row>
      <xdr:rowOff>0</xdr:rowOff>
    </xdr:to>
    <xdr:grpSp>
      <xdr:nvGrpSpPr>
        <xdr:cNvPr id="282" name="Group 281">
          <a:extLst>
            <a:ext uri="{FF2B5EF4-FFF2-40B4-BE49-F238E27FC236}">
              <a16:creationId xmlns:a16="http://schemas.microsoft.com/office/drawing/2014/main" id="{E926FF10-D3A2-478A-B067-A32E30688601}"/>
            </a:ext>
          </a:extLst>
        </xdr:cNvPr>
        <xdr:cNvGrpSpPr/>
      </xdr:nvGrpSpPr>
      <xdr:grpSpPr>
        <a:xfrm>
          <a:off x="9980401680" y="176784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283" name="Oval 282">
            <a:extLst>
              <a:ext uri="{FF2B5EF4-FFF2-40B4-BE49-F238E27FC236}">
                <a16:creationId xmlns:a16="http://schemas.microsoft.com/office/drawing/2014/main" id="{B8BA9FA6-569F-755A-AA7F-AA38C1AAB5E9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84" name="Oval 283">
            <a:extLst>
              <a:ext uri="{FF2B5EF4-FFF2-40B4-BE49-F238E27FC236}">
                <a16:creationId xmlns:a16="http://schemas.microsoft.com/office/drawing/2014/main" id="{F683CB18-AA6F-84F1-6DB0-210872E99C72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285" name="Group 284">
            <a:extLst>
              <a:ext uri="{FF2B5EF4-FFF2-40B4-BE49-F238E27FC236}">
                <a16:creationId xmlns:a16="http://schemas.microsoft.com/office/drawing/2014/main" id="{43E60AA9-DF84-E885-AC0E-63B6D3638F66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286" name="Rectangle 285">
              <a:extLst>
                <a:ext uri="{FF2B5EF4-FFF2-40B4-BE49-F238E27FC236}">
                  <a16:creationId xmlns:a16="http://schemas.microsoft.com/office/drawing/2014/main" id="{8C67A4A0-A29A-4A7D-EC70-8614AED88BD2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87" name="Right Triangle 286">
              <a:extLst>
                <a:ext uri="{FF2B5EF4-FFF2-40B4-BE49-F238E27FC236}">
                  <a16:creationId xmlns:a16="http://schemas.microsoft.com/office/drawing/2014/main" id="{6D21EFB4-B271-02C2-89F5-334AB40C9F2A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88" name="Right Triangle 287">
              <a:extLst>
                <a:ext uri="{FF2B5EF4-FFF2-40B4-BE49-F238E27FC236}">
                  <a16:creationId xmlns:a16="http://schemas.microsoft.com/office/drawing/2014/main" id="{602E2D0B-6492-8A34-FD6F-19165E5CFF89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89" name="Right Triangle 288">
              <a:extLst>
                <a:ext uri="{FF2B5EF4-FFF2-40B4-BE49-F238E27FC236}">
                  <a16:creationId xmlns:a16="http://schemas.microsoft.com/office/drawing/2014/main" id="{DC3697EB-A8EA-93C0-3548-3FCF811AF47B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90" name="Right Triangle 289">
              <a:extLst>
                <a:ext uri="{FF2B5EF4-FFF2-40B4-BE49-F238E27FC236}">
                  <a16:creationId xmlns:a16="http://schemas.microsoft.com/office/drawing/2014/main" id="{5B9DF46F-51C8-276C-D60A-AE3DBB0726B2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11</xdr:col>
      <xdr:colOff>403860</xdr:colOff>
      <xdr:row>10</xdr:row>
      <xdr:rowOff>0</xdr:rowOff>
    </xdr:from>
    <xdr:to>
      <xdr:col>11</xdr:col>
      <xdr:colOff>533400</xdr:colOff>
      <xdr:row>12</xdr:row>
      <xdr:rowOff>0</xdr:rowOff>
    </xdr:to>
    <xdr:grpSp>
      <xdr:nvGrpSpPr>
        <xdr:cNvPr id="291" name="Group 290">
          <a:extLst>
            <a:ext uri="{FF2B5EF4-FFF2-40B4-BE49-F238E27FC236}">
              <a16:creationId xmlns:a16="http://schemas.microsoft.com/office/drawing/2014/main" id="{048C14D9-3598-4DC2-AA26-5138FF9C710E}"/>
            </a:ext>
          </a:extLst>
        </xdr:cNvPr>
        <xdr:cNvGrpSpPr/>
      </xdr:nvGrpSpPr>
      <xdr:grpSpPr>
        <a:xfrm>
          <a:off x="9980447400" y="216408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292" name="Oval 291">
            <a:extLst>
              <a:ext uri="{FF2B5EF4-FFF2-40B4-BE49-F238E27FC236}">
                <a16:creationId xmlns:a16="http://schemas.microsoft.com/office/drawing/2014/main" id="{BBC1F73B-4C34-0F92-2C39-6EF0A9C9A0A5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93" name="Oval 292">
            <a:extLst>
              <a:ext uri="{FF2B5EF4-FFF2-40B4-BE49-F238E27FC236}">
                <a16:creationId xmlns:a16="http://schemas.microsoft.com/office/drawing/2014/main" id="{B3961860-BA2D-A13F-3653-25835018B6E3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294" name="Group 293">
            <a:extLst>
              <a:ext uri="{FF2B5EF4-FFF2-40B4-BE49-F238E27FC236}">
                <a16:creationId xmlns:a16="http://schemas.microsoft.com/office/drawing/2014/main" id="{9E352764-3E69-19D4-23E4-B36093CBEE57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295" name="Rectangle 294">
              <a:extLst>
                <a:ext uri="{FF2B5EF4-FFF2-40B4-BE49-F238E27FC236}">
                  <a16:creationId xmlns:a16="http://schemas.microsoft.com/office/drawing/2014/main" id="{53BAF0B1-899B-FEF0-EABB-ADB74AC7062E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96" name="Right Triangle 295">
              <a:extLst>
                <a:ext uri="{FF2B5EF4-FFF2-40B4-BE49-F238E27FC236}">
                  <a16:creationId xmlns:a16="http://schemas.microsoft.com/office/drawing/2014/main" id="{8490A21B-A63C-BC8D-C4C3-DA0CDAC3DE62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97" name="Right Triangle 296">
              <a:extLst>
                <a:ext uri="{FF2B5EF4-FFF2-40B4-BE49-F238E27FC236}">
                  <a16:creationId xmlns:a16="http://schemas.microsoft.com/office/drawing/2014/main" id="{95ECA732-AA5C-9393-6762-24F9DE315534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98" name="Right Triangle 297">
              <a:extLst>
                <a:ext uri="{FF2B5EF4-FFF2-40B4-BE49-F238E27FC236}">
                  <a16:creationId xmlns:a16="http://schemas.microsoft.com/office/drawing/2014/main" id="{1B0A98D8-2850-CA7D-F9DA-A640996D81B0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99" name="Right Triangle 298">
              <a:extLst>
                <a:ext uri="{FF2B5EF4-FFF2-40B4-BE49-F238E27FC236}">
                  <a16:creationId xmlns:a16="http://schemas.microsoft.com/office/drawing/2014/main" id="{C3BB3BD2-8B5E-AAD7-67CF-79DAD20E3094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13</xdr:col>
      <xdr:colOff>472440</xdr:colOff>
      <xdr:row>12</xdr:row>
      <xdr:rowOff>0</xdr:rowOff>
    </xdr:from>
    <xdr:to>
      <xdr:col>13</xdr:col>
      <xdr:colOff>601980</xdr:colOff>
      <xdr:row>14</xdr:row>
      <xdr:rowOff>0</xdr:rowOff>
    </xdr:to>
    <xdr:grpSp>
      <xdr:nvGrpSpPr>
        <xdr:cNvPr id="300" name="Group 299">
          <a:extLst>
            <a:ext uri="{FF2B5EF4-FFF2-40B4-BE49-F238E27FC236}">
              <a16:creationId xmlns:a16="http://schemas.microsoft.com/office/drawing/2014/main" id="{485BCC16-CDBB-4615-A02A-9C3581E86DAE}"/>
            </a:ext>
          </a:extLst>
        </xdr:cNvPr>
        <xdr:cNvGrpSpPr/>
      </xdr:nvGrpSpPr>
      <xdr:grpSpPr>
        <a:xfrm>
          <a:off x="9979159620" y="256032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301" name="Oval 300">
            <a:extLst>
              <a:ext uri="{FF2B5EF4-FFF2-40B4-BE49-F238E27FC236}">
                <a16:creationId xmlns:a16="http://schemas.microsoft.com/office/drawing/2014/main" id="{0645EE4D-ADD7-59A6-7977-90D1CC84FB3E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302" name="Oval 301">
            <a:extLst>
              <a:ext uri="{FF2B5EF4-FFF2-40B4-BE49-F238E27FC236}">
                <a16:creationId xmlns:a16="http://schemas.microsoft.com/office/drawing/2014/main" id="{D15E929A-F0F7-FCF4-B5DD-177BFC2379DF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303" name="Group 302">
            <a:extLst>
              <a:ext uri="{FF2B5EF4-FFF2-40B4-BE49-F238E27FC236}">
                <a16:creationId xmlns:a16="http://schemas.microsoft.com/office/drawing/2014/main" id="{76B422A1-CCCA-3B0F-A050-A47DB78DE61C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304" name="Rectangle 303">
              <a:extLst>
                <a:ext uri="{FF2B5EF4-FFF2-40B4-BE49-F238E27FC236}">
                  <a16:creationId xmlns:a16="http://schemas.microsoft.com/office/drawing/2014/main" id="{535A083F-17DC-5280-73D7-FC8AC038DF16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05" name="Right Triangle 304">
              <a:extLst>
                <a:ext uri="{FF2B5EF4-FFF2-40B4-BE49-F238E27FC236}">
                  <a16:creationId xmlns:a16="http://schemas.microsoft.com/office/drawing/2014/main" id="{77DCE718-22F5-98A6-665E-E8C12A232812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06" name="Right Triangle 305">
              <a:extLst>
                <a:ext uri="{FF2B5EF4-FFF2-40B4-BE49-F238E27FC236}">
                  <a16:creationId xmlns:a16="http://schemas.microsoft.com/office/drawing/2014/main" id="{B0A8C949-9427-F81D-EAB0-E28443BE8F25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07" name="Right Triangle 306">
              <a:extLst>
                <a:ext uri="{FF2B5EF4-FFF2-40B4-BE49-F238E27FC236}">
                  <a16:creationId xmlns:a16="http://schemas.microsoft.com/office/drawing/2014/main" id="{9C9323B1-32B9-0C81-EB22-E96C9CD80127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08" name="Right Triangle 307">
              <a:extLst>
                <a:ext uri="{FF2B5EF4-FFF2-40B4-BE49-F238E27FC236}">
                  <a16:creationId xmlns:a16="http://schemas.microsoft.com/office/drawing/2014/main" id="{01008BF8-35C0-84DF-86C3-06F5255D8112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12</xdr:col>
      <xdr:colOff>525780</xdr:colOff>
      <xdr:row>14</xdr:row>
      <xdr:rowOff>0</xdr:rowOff>
    </xdr:from>
    <xdr:to>
      <xdr:col>13</xdr:col>
      <xdr:colOff>45720</xdr:colOff>
      <xdr:row>16</xdr:row>
      <xdr:rowOff>0</xdr:rowOff>
    </xdr:to>
    <xdr:grpSp>
      <xdr:nvGrpSpPr>
        <xdr:cNvPr id="309" name="Group 308">
          <a:extLst>
            <a:ext uri="{FF2B5EF4-FFF2-40B4-BE49-F238E27FC236}">
              <a16:creationId xmlns:a16="http://schemas.microsoft.com/office/drawing/2014/main" id="{C84A7581-8C87-4247-A9C4-7690402DD5F1}"/>
            </a:ext>
          </a:extLst>
        </xdr:cNvPr>
        <xdr:cNvGrpSpPr/>
      </xdr:nvGrpSpPr>
      <xdr:grpSpPr>
        <a:xfrm>
          <a:off x="9979715880" y="295656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310" name="Oval 309">
            <a:extLst>
              <a:ext uri="{FF2B5EF4-FFF2-40B4-BE49-F238E27FC236}">
                <a16:creationId xmlns:a16="http://schemas.microsoft.com/office/drawing/2014/main" id="{9537F148-25E9-172A-6366-7812B682B358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311" name="Oval 310">
            <a:extLst>
              <a:ext uri="{FF2B5EF4-FFF2-40B4-BE49-F238E27FC236}">
                <a16:creationId xmlns:a16="http://schemas.microsoft.com/office/drawing/2014/main" id="{30F97D9F-476A-37BC-98E8-DD5A3A31A536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312" name="Group 311">
            <a:extLst>
              <a:ext uri="{FF2B5EF4-FFF2-40B4-BE49-F238E27FC236}">
                <a16:creationId xmlns:a16="http://schemas.microsoft.com/office/drawing/2014/main" id="{7AC2B5A4-08E6-E434-38A4-CDD97D48AC74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313" name="Rectangle 312">
              <a:extLst>
                <a:ext uri="{FF2B5EF4-FFF2-40B4-BE49-F238E27FC236}">
                  <a16:creationId xmlns:a16="http://schemas.microsoft.com/office/drawing/2014/main" id="{F265062B-B0DA-31D9-B5B6-B3350DE338E8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14" name="Right Triangle 313">
              <a:extLst>
                <a:ext uri="{FF2B5EF4-FFF2-40B4-BE49-F238E27FC236}">
                  <a16:creationId xmlns:a16="http://schemas.microsoft.com/office/drawing/2014/main" id="{A85EDF07-4908-7DEF-4952-2CDA73141490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15" name="Right Triangle 314">
              <a:extLst>
                <a:ext uri="{FF2B5EF4-FFF2-40B4-BE49-F238E27FC236}">
                  <a16:creationId xmlns:a16="http://schemas.microsoft.com/office/drawing/2014/main" id="{68EB9C89-D1D9-FA4F-1CD9-F9D703814488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16" name="Right Triangle 315">
              <a:extLst>
                <a:ext uri="{FF2B5EF4-FFF2-40B4-BE49-F238E27FC236}">
                  <a16:creationId xmlns:a16="http://schemas.microsoft.com/office/drawing/2014/main" id="{C74B9C85-FAB8-D100-ACFA-7D2B34903677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17" name="Right Triangle 316">
              <a:extLst>
                <a:ext uri="{FF2B5EF4-FFF2-40B4-BE49-F238E27FC236}">
                  <a16:creationId xmlns:a16="http://schemas.microsoft.com/office/drawing/2014/main" id="{D29C4BE8-8944-F86D-F330-1E697B037195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13</xdr:col>
      <xdr:colOff>472440</xdr:colOff>
      <xdr:row>15</xdr:row>
      <xdr:rowOff>30480</xdr:rowOff>
    </xdr:from>
    <xdr:to>
      <xdr:col>13</xdr:col>
      <xdr:colOff>601980</xdr:colOff>
      <xdr:row>17</xdr:row>
      <xdr:rowOff>30480</xdr:rowOff>
    </xdr:to>
    <xdr:grpSp>
      <xdr:nvGrpSpPr>
        <xdr:cNvPr id="318" name="Group 317">
          <a:extLst>
            <a:ext uri="{FF2B5EF4-FFF2-40B4-BE49-F238E27FC236}">
              <a16:creationId xmlns:a16="http://schemas.microsoft.com/office/drawing/2014/main" id="{351123C0-3616-41EC-AB7F-2D07E2D1DA05}"/>
            </a:ext>
          </a:extLst>
        </xdr:cNvPr>
        <xdr:cNvGrpSpPr/>
      </xdr:nvGrpSpPr>
      <xdr:grpSpPr>
        <a:xfrm>
          <a:off x="9979159620" y="333756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319" name="Oval 318">
            <a:extLst>
              <a:ext uri="{FF2B5EF4-FFF2-40B4-BE49-F238E27FC236}">
                <a16:creationId xmlns:a16="http://schemas.microsoft.com/office/drawing/2014/main" id="{F3C162D3-5A7A-F043-3A64-D563EA06948D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320" name="Oval 319">
            <a:extLst>
              <a:ext uri="{FF2B5EF4-FFF2-40B4-BE49-F238E27FC236}">
                <a16:creationId xmlns:a16="http://schemas.microsoft.com/office/drawing/2014/main" id="{98B4C88B-FACB-928E-15E8-FEE2D3D9D95D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321" name="Group 320">
            <a:extLst>
              <a:ext uri="{FF2B5EF4-FFF2-40B4-BE49-F238E27FC236}">
                <a16:creationId xmlns:a16="http://schemas.microsoft.com/office/drawing/2014/main" id="{DAD9B756-6219-BD4E-98C1-791F0DF82245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322" name="Rectangle 321">
              <a:extLst>
                <a:ext uri="{FF2B5EF4-FFF2-40B4-BE49-F238E27FC236}">
                  <a16:creationId xmlns:a16="http://schemas.microsoft.com/office/drawing/2014/main" id="{7708E2E1-02E1-6A3F-EB61-AA8F19EC2785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23" name="Right Triangle 322">
              <a:extLst>
                <a:ext uri="{FF2B5EF4-FFF2-40B4-BE49-F238E27FC236}">
                  <a16:creationId xmlns:a16="http://schemas.microsoft.com/office/drawing/2014/main" id="{FAFF5D69-7FDE-50C2-EF78-7F451CFFD486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24" name="Right Triangle 323">
              <a:extLst>
                <a:ext uri="{FF2B5EF4-FFF2-40B4-BE49-F238E27FC236}">
                  <a16:creationId xmlns:a16="http://schemas.microsoft.com/office/drawing/2014/main" id="{A570A9AD-6A72-F7C7-BFFF-FF386861869F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25" name="Right Triangle 324">
              <a:extLst>
                <a:ext uri="{FF2B5EF4-FFF2-40B4-BE49-F238E27FC236}">
                  <a16:creationId xmlns:a16="http://schemas.microsoft.com/office/drawing/2014/main" id="{9B175C10-1390-D53D-2D3B-E05041E73672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26" name="Right Triangle 325">
              <a:extLst>
                <a:ext uri="{FF2B5EF4-FFF2-40B4-BE49-F238E27FC236}">
                  <a16:creationId xmlns:a16="http://schemas.microsoft.com/office/drawing/2014/main" id="{71FDBADB-2840-B5CF-457D-E7039653F3B9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13</xdr:col>
      <xdr:colOff>190500</xdr:colOff>
      <xdr:row>17</xdr:row>
      <xdr:rowOff>38100</xdr:rowOff>
    </xdr:from>
    <xdr:to>
      <xdr:col>13</xdr:col>
      <xdr:colOff>320040</xdr:colOff>
      <xdr:row>19</xdr:row>
      <xdr:rowOff>38100</xdr:rowOff>
    </xdr:to>
    <xdr:grpSp>
      <xdr:nvGrpSpPr>
        <xdr:cNvPr id="336" name="Group 335">
          <a:extLst>
            <a:ext uri="{FF2B5EF4-FFF2-40B4-BE49-F238E27FC236}">
              <a16:creationId xmlns:a16="http://schemas.microsoft.com/office/drawing/2014/main" id="{ACFC5D33-476F-4077-AF5A-B6840C4FC39C}"/>
            </a:ext>
          </a:extLst>
        </xdr:cNvPr>
        <xdr:cNvGrpSpPr/>
      </xdr:nvGrpSpPr>
      <xdr:grpSpPr>
        <a:xfrm>
          <a:off x="9979441560" y="374142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337" name="Oval 336">
            <a:extLst>
              <a:ext uri="{FF2B5EF4-FFF2-40B4-BE49-F238E27FC236}">
                <a16:creationId xmlns:a16="http://schemas.microsoft.com/office/drawing/2014/main" id="{43B50048-A071-86A9-90D1-C7894BB717DB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338" name="Oval 337">
            <a:extLst>
              <a:ext uri="{FF2B5EF4-FFF2-40B4-BE49-F238E27FC236}">
                <a16:creationId xmlns:a16="http://schemas.microsoft.com/office/drawing/2014/main" id="{81BF383D-B49B-4917-CCD8-93000798DDA2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339" name="Group 338">
            <a:extLst>
              <a:ext uri="{FF2B5EF4-FFF2-40B4-BE49-F238E27FC236}">
                <a16:creationId xmlns:a16="http://schemas.microsoft.com/office/drawing/2014/main" id="{D968A83A-0F7E-17D2-B636-AAB5AC6A16EF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340" name="Rectangle 339">
              <a:extLst>
                <a:ext uri="{FF2B5EF4-FFF2-40B4-BE49-F238E27FC236}">
                  <a16:creationId xmlns:a16="http://schemas.microsoft.com/office/drawing/2014/main" id="{D0FA2DC9-C88E-6BCF-0247-3B0CC4CD5FB9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41" name="Right Triangle 340">
              <a:extLst>
                <a:ext uri="{FF2B5EF4-FFF2-40B4-BE49-F238E27FC236}">
                  <a16:creationId xmlns:a16="http://schemas.microsoft.com/office/drawing/2014/main" id="{748AD9BE-C573-49E4-2C0C-E0C16C4A725D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42" name="Right Triangle 341">
              <a:extLst>
                <a:ext uri="{FF2B5EF4-FFF2-40B4-BE49-F238E27FC236}">
                  <a16:creationId xmlns:a16="http://schemas.microsoft.com/office/drawing/2014/main" id="{4FC6798E-E8DE-24C5-F29F-655591F0391E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43" name="Right Triangle 342">
              <a:extLst>
                <a:ext uri="{FF2B5EF4-FFF2-40B4-BE49-F238E27FC236}">
                  <a16:creationId xmlns:a16="http://schemas.microsoft.com/office/drawing/2014/main" id="{83B682CE-6139-036E-D490-9539FB068C2F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44" name="Right Triangle 343">
              <a:extLst>
                <a:ext uri="{FF2B5EF4-FFF2-40B4-BE49-F238E27FC236}">
                  <a16:creationId xmlns:a16="http://schemas.microsoft.com/office/drawing/2014/main" id="{59D683A3-C32A-E149-283D-480AE3E136E7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13</xdr:col>
      <xdr:colOff>167640</xdr:colOff>
      <xdr:row>20</xdr:row>
      <xdr:rowOff>0</xdr:rowOff>
    </xdr:from>
    <xdr:to>
      <xdr:col>13</xdr:col>
      <xdr:colOff>297180</xdr:colOff>
      <xdr:row>22</xdr:row>
      <xdr:rowOff>0</xdr:rowOff>
    </xdr:to>
    <xdr:grpSp>
      <xdr:nvGrpSpPr>
        <xdr:cNvPr id="345" name="Group 344">
          <a:extLst>
            <a:ext uri="{FF2B5EF4-FFF2-40B4-BE49-F238E27FC236}">
              <a16:creationId xmlns:a16="http://schemas.microsoft.com/office/drawing/2014/main" id="{37CCB081-736A-4E09-B88C-0223C0B1A9E3}"/>
            </a:ext>
          </a:extLst>
        </xdr:cNvPr>
        <xdr:cNvGrpSpPr/>
      </xdr:nvGrpSpPr>
      <xdr:grpSpPr>
        <a:xfrm>
          <a:off x="9979464420" y="414528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346" name="Oval 345">
            <a:extLst>
              <a:ext uri="{FF2B5EF4-FFF2-40B4-BE49-F238E27FC236}">
                <a16:creationId xmlns:a16="http://schemas.microsoft.com/office/drawing/2014/main" id="{4F256A78-D6B7-5201-76DF-852F44F72D18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347" name="Oval 346">
            <a:extLst>
              <a:ext uri="{FF2B5EF4-FFF2-40B4-BE49-F238E27FC236}">
                <a16:creationId xmlns:a16="http://schemas.microsoft.com/office/drawing/2014/main" id="{E3A9B602-EC39-B504-9018-5F7B1855E40B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348" name="Group 347">
            <a:extLst>
              <a:ext uri="{FF2B5EF4-FFF2-40B4-BE49-F238E27FC236}">
                <a16:creationId xmlns:a16="http://schemas.microsoft.com/office/drawing/2014/main" id="{D7AA455A-B98A-D121-67A0-9BDE9BF417AF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349" name="Rectangle 348">
              <a:extLst>
                <a:ext uri="{FF2B5EF4-FFF2-40B4-BE49-F238E27FC236}">
                  <a16:creationId xmlns:a16="http://schemas.microsoft.com/office/drawing/2014/main" id="{746F41D8-6C0A-163F-DFFC-BCD4FE9DF28A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50" name="Right Triangle 349">
              <a:extLst>
                <a:ext uri="{FF2B5EF4-FFF2-40B4-BE49-F238E27FC236}">
                  <a16:creationId xmlns:a16="http://schemas.microsoft.com/office/drawing/2014/main" id="{2B326893-715F-0C34-6221-B976CDAC8705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51" name="Right Triangle 350">
              <a:extLst>
                <a:ext uri="{FF2B5EF4-FFF2-40B4-BE49-F238E27FC236}">
                  <a16:creationId xmlns:a16="http://schemas.microsoft.com/office/drawing/2014/main" id="{6AA4FE00-8421-08C1-7CD6-0888AC56E633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52" name="Right Triangle 351">
              <a:extLst>
                <a:ext uri="{FF2B5EF4-FFF2-40B4-BE49-F238E27FC236}">
                  <a16:creationId xmlns:a16="http://schemas.microsoft.com/office/drawing/2014/main" id="{46B62D92-B936-B6C2-4FCC-F69E5886B0CA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53" name="Right Triangle 352">
              <a:extLst>
                <a:ext uri="{FF2B5EF4-FFF2-40B4-BE49-F238E27FC236}">
                  <a16:creationId xmlns:a16="http://schemas.microsoft.com/office/drawing/2014/main" id="{F07FB258-E880-AA94-2BD3-E9F8CCEEF623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10</xdr:col>
      <xdr:colOff>167640</xdr:colOff>
      <xdr:row>22</xdr:row>
      <xdr:rowOff>0</xdr:rowOff>
    </xdr:from>
    <xdr:to>
      <xdr:col>10</xdr:col>
      <xdr:colOff>297180</xdr:colOff>
      <xdr:row>23</xdr:row>
      <xdr:rowOff>45720</xdr:rowOff>
    </xdr:to>
    <xdr:grpSp>
      <xdr:nvGrpSpPr>
        <xdr:cNvPr id="354" name="Group 353">
          <a:extLst>
            <a:ext uri="{FF2B5EF4-FFF2-40B4-BE49-F238E27FC236}">
              <a16:creationId xmlns:a16="http://schemas.microsoft.com/office/drawing/2014/main" id="{5489A2A5-0EE3-47BE-AAEC-644641E8AF16}"/>
            </a:ext>
          </a:extLst>
        </xdr:cNvPr>
        <xdr:cNvGrpSpPr/>
      </xdr:nvGrpSpPr>
      <xdr:grpSpPr>
        <a:xfrm>
          <a:off x="9981293220" y="454152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355" name="Oval 354">
            <a:extLst>
              <a:ext uri="{FF2B5EF4-FFF2-40B4-BE49-F238E27FC236}">
                <a16:creationId xmlns:a16="http://schemas.microsoft.com/office/drawing/2014/main" id="{7C406B5C-E61B-E6A5-DE58-4BFC6C456695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356" name="Oval 355">
            <a:extLst>
              <a:ext uri="{FF2B5EF4-FFF2-40B4-BE49-F238E27FC236}">
                <a16:creationId xmlns:a16="http://schemas.microsoft.com/office/drawing/2014/main" id="{18430A9C-BB8D-847B-BB15-5D6431EE53B9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357" name="Group 356">
            <a:extLst>
              <a:ext uri="{FF2B5EF4-FFF2-40B4-BE49-F238E27FC236}">
                <a16:creationId xmlns:a16="http://schemas.microsoft.com/office/drawing/2014/main" id="{54DB2B41-5D67-A471-151A-D3475514D6D8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358" name="Rectangle 357">
              <a:extLst>
                <a:ext uri="{FF2B5EF4-FFF2-40B4-BE49-F238E27FC236}">
                  <a16:creationId xmlns:a16="http://schemas.microsoft.com/office/drawing/2014/main" id="{92E0910B-315C-7DD8-4822-92577F181E61}"/>
                </a:ext>
              </a:extLst>
            </xdr:cNvPr>
            <xdr:cNvSpPr/>
          </xdr:nvSpPr>
          <xdr:spPr>
            <a:xfrm>
              <a:off x="2416629" y="943428"/>
              <a:ext cx="1386114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59" name="Right Triangle 358">
              <a:extLst>
                <a:ext uri="{FF2B5EF4-FFF2-40B4-BE49-F238E27FC236}">
                  <a16:creationId xmlns:a16="http://schemas.microsoft.com/office/drawing/2014/main" id="{31BD40E1-D86A-D112-4280-55E18C612EA4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60" name="Right Triangle 359">
              <a:extLst>
                <a:ext uri="{FF2B5EF4-FFF2-40B4-BE49-F238E27FC236}">
                  <a16:creationId xmlns:a16="http://schemas.microsoft.com/office/drawing/2014/main" id="{C6875EE6-0479-E017-8DD5-EFB51113BA3A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61" name="Right Triangle 360">
              <a:extLst>
                <a:ext uri="{FF2B5EF4-FFF2-40B4-BE49-F238E27FC236}">
                  <a16:creationId xmlns:a16="http://schemas.microsoft.com/office/drawing/2014/main" id="{D8E8AEF9-D021-6D0D-10C2-40B539614BA0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62" name="Right Triangle 361">
              <a:extLst>
                <a:ext uri="{FF2B5EF4-FFF2-40B4-BE49-F238E27FC236}">
                  <a16:creationId xmlns:a16="http://schemas.microsoft.com/office/drawing/2014/main" id="{613F4ACB-1072-816C-F777-7C2D5381E234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13</xdr:col>
      <xdr:colOff>83820</xdr:colOff>
      <xdr:row>1</xdr:row>
      <xdr:rowOff>175260</xdr:rowOff>
    </xdr:from>
    <xdr:to>
      <xdr:col>13</xdr:col>
      <xdr:colOff>213360</xdr:colOff>
      <xdr:row>3</xdr:row>
      <xdr:rowOff>30480</xdr:rowOff>
    </xdr:to>
    <xdr:grpSp>
      <xdr:nvGrpSpPr>
        <xdr:cNvPr id="444" name="Group 443">
          <a:extLst>
            <a:ext uri="{FF2B5EF4-FFF2-40B4-BE49-F238E27FC236}">
              <a16:creationId xmlns:a16="http://schemas.microsoft.com/office/drawing/2014/main" id="{7433C2F9-9D9A-4023-A91E-39068E7816C7}"/>
            </a:ext>
          </a:extLst>
        </xdr:cNvPr>
        <xdr:cNvGrpSpPr/>
      </xdr:nvGrpSpPr>
      <xdr:grpSpPr>
        <a:xfrm>
          <a:off x="9979548240" y="563880"/>
          <a:ext cx="129540" cy="396240"/>
          <a:chOff x="2235198" y="943428"/>
          <a:chExt cx="1748974" cy="1262744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445" name="Oval 444">
            <a:extLst>
              <a:ext uri="{FF2B5EF4-FFF2-40B4-BE49-F238E27FC236}">
                <a16:creationId xmlns:a16="http://schemas.microsoft.com/office/drawing/2014/main" id="{C4104A95-5EC7-65A2-06BF-3C734DCBE44B}"/>
              </a:ext>
            </a:extLst>
          </xdr:cNvPr>
          <xdr:cNvSpPr/>
        </xdr:nvSpPr>
        <xdr:spPr>
          <a:xfrm>
            <a:off x="2308500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446" name="Oval 445">
            <a:extLst>
              <a:ext uri="{FF2B5EF4-FFF2-40B4-BE49-F238E27FC236}">
                <a16:creationId xmlns:a16="http://schemas.microsoft.com/office/drawing/2014/main" id="{1D404C79-75FC-D277-3B40-EEE513F64ACD}"/>
              </a:ext>
            </a:extLst>
          </xdr:cNvPr>
          <xdr:cNvSpPr/>
        </xdr:nvSpPr>
        <xdr:spPr>
          <a:xfrm>
            <a:off x="3661228" y="1047404"/>
            <a:ext cx="232228" cy="1008611"/>
          </a:xfrm>
          <a:prstGeom prst="ellipse">
            <a:avLst/>
          </a:prstGeom>
          <a:grpFill/>
          <a:ln>
            <a:solidFill>
              <a:schemeClr val="tx2"/>
            </a:solidFill>
          </a:ln>
          <a:effectLst>
            <a:softEdge rad="508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37861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75720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1358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5144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689304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27165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365026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02887" algn="l" defTabSz="675720" rtl="0" eaLnBrk="1" latinLnBrk="0" hangingPunct="1">
              <a:defRPr sz="133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447" name="Group 446">
            <a:extLst>
              <a:ext uri="{FF2B5EF4-FFF2-40B4-BE49-F238E27FC236}">
                <a16:creationId xmlns:a16="http://schemas.microsoft.com/office/drawing/2014/main" id="{E5840751-4386-014A-2CED-6328D09F1562}"/>
              </a:ext>
            </a:extLst>
          </xdr:cNvPr>
          <xdr:cNvGrpSpPr/>
        </xdr:nvGrpSpPr>
        <xdr:grpSpPr>
          <a:xfrm>
            <a:off x="2235198" y="943428"/>
            <a:ext cx="1748974" cy="1262744"/>
            <a:chOff x="2235198" y="943428"/>
            <a:chExt cx="1748974" cy="1262744"/>
          </a:xfrm>
          <a:grpFill/>
        </xdr:grpSpPr>
        <xdr:sp macro="" textlink="">
          <xdr:nvSpPr>
            <xdr:cNvPr id="448" name="Rectangle 447">
              <a:extLst>
                <a:ext uri="{FF2B5EF4-FFF2-40B4-BE49-F238E27FC236}">
                  <a16:creationId xmlns:a16="http://schemas.microsoft.com/office/drawing/2014/main" id="{E5F5AB84-3A23-9B29-6CC6-0B3D4B06B79D}"/>
                </a:ext>
              </a:extLst>
            </xdr:cNvPr>
            <xdr:cNvSpPr/>
          </xdr:nvSpPr>
          <xdr:spPr>
            <a:xfrm>
              <a:off x="2416630" y="943428"/>
              <a:ext cx="1386110" cy="1262744"/>
            </a:xfrm>
            <a:prstGeom prst="rect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449" name="Right Triangle 448">
              <a:extLst>
                <a:ext uri="{FF2B5EF4-FFF2-40B4-BE49-F238E27FC236}">
                  <a16:creationId xmlns:a16="http://schemas.microsoft.com/office/drawing/2014/main" id="{9E3BF5F6-BEEB-0F7D-344E-7CC7340B7B02}"/>
                </a:ext>
              </a:extLst>
            </xdr:cNvPr>
            <xdr:cNvSpPr/>
          </xdr:nvSpPr>
          <xdr:spPr>
            <a:xfrm flipH="1">
              <a:off x="2235199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450" name="Right Triangle 449">
              <a:extLst>
                <a:ext uri="{FF2B5EF4-FFF2-40B4-BE49-F238E27FC236}">
                  <a16:creationId xmlns:a16="http://schemas.microsoft.com/office/drawing/2014/main" id="{7065DF2D-9564-A6C3-3447-93072D560F13}"/>
                </a:ext>
              </a:extLst>
            </xdr:cNvPr>
            <xdr:cNvSpPr/>
          </xdr:nvSpPr>
          <xdr:spPr>
            <a:xfrm>
              <a:off x="3802743" y="943428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451" name="Right Triangle 450">
              <a:extLst>
                <a:ext uri="{FF2B5EF4-FFF2-40B4-BE49-F238E27FC236}">
                  <a16:creationId xmlns:a16="http://schemas.microsoft.com/office/drawing/2014/main" id="{F798A299-9A0A-8F45-5D94-712B9DC631E5}"/>
                </a:ext>
              </a:extLst>
            </xdr:cNvPr>
            <xdr:cNvSpPr/>
          </xdr:nvSpPr>
          <xdr:spPr>
            <a:xfrm flipV="1">
              <a:off x="3802742" y="1988456"/>
              <a:ext cx="181429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452" name="Right Triangle 451">
              <a:extLst>
                <a:ext uri="{FF2B5EF4-FFF2-40B4-BE49-F238E27FC236}">
                  <a16:creationId xmlns:a16="http://schemas.microsoft.com/office/drawing/2014/main" id="{5AE3272F-3617-E2D3-A1F3-511ADB734FD6}"/>
                </a:ext>
              </a:extLst>
            </xdr:cNvPr>
            <xdr:cNvSpPr/>
          </xdr:nvSpPr>
          <xdr:spPr>
            <a:xfrm flipH="1" flipV="1">
              <a:off x="2235198" y="1988454"/>
              <a:ext cx="181428" cy="217715"/>
            </a:xfrm>
            <a:prstGeom prst="rtTriangle">
              <a:avLst/>
            </a:prstGeom>
            <a:grpFill/>
            <a:ln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37861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675720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01358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35144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689304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027165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365026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2702887" algn="l" defTabSz="675720" rtl="0" eaLnBrk="1" latinLnBrk="0" hangingPunct="1">
                <a:defRPr sz="133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</xdr:grpSp>
    <xdr:clientData/>
  </xdr:twoCellAnchor>
  <xdr:twoCellAnchor>
    <xdr:from>
      <xdr:col>7</xdr:col>
      <xdr:colOff>573268</xdr:colOff>
      <xdr:row>26</xdr:row>
      <xdr:rowOff>39947</xdr:rowOff>
    </xdr:from>
    <xdr:to>
      <xdr:col>12</xdr:col>
      <xdr:colOff>600340</xdr:colOff>
      <xdr:row>41</xdr:row>
      <xdr:rowOff>37958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C10C081B-5AB4-4EF4-3BBA-78D401BDA440}"/>
            </a:ext>
          </a:extLst>
        </xdr:cNvPr>
        <xdr:cNvGrpSpPr/>
      </xdr:nvGrpSpPr>
      <xdr:grpSpPr>
        <a:xfrm>
          <a:off x="9979770860" y="5655887"/>
          <a:ext cx="2648352" cy="2741211"/>
          <a:chOff x="9979770860" y="14754167"/>
          <a:chExt cx="2564532" cy="2741211"/>
        </a:xfrm>
      </xdr:grpSpPr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79F6EBA5-D100-45BC-81B8-D0C111F8D075}"/>
              </a:ext>
            </a:extLst>
          </xdr:cNvPr>
          <xdr:cNvGrpSpPr/>
        </xdr:nvGrpSpPr>
        <xdr:grpSpPr>
          <a:xfrm>
            <a:off x="9979912303" y="14754167"/>
            <a:ext cx="2423089" cy="2741211"/>
            <a:chOff x="9983169956" y="71074"/>
            <a:chExt cx="2593273" cy="3242315"/>
          </a:xfrm>
        </xdr:grpSpPr>
        <xdr:sp macro="" textlink="">
          <xdr:nvSpPr>
            <xdr:cNvPr id="21" name="Flowchart: Data 1">
              <a:extLst>
                <a:ext uri="{FF2B5EF4-FFF2-40B4-BE49-F238E27FC236}">
                  <a16:creationId xmlns:a16="http://schemas.microsoft.com/office/drawing/2014/main" id="{E6B5A1D8-A49A-0AB3-7F20-A5863728A3CA}"/>
                </a:ext>
              </a:extLst>
            </xdr:cNvPr>
            <xdr:cNvSpPr/>
          </xdr:nvSpPr>
          <xdr:spPr>
            <a:xfrm rot="717539">
              <a:off x="9983487892" y="71074"/>
              <a:ext cx="287751" cy="3242315"/>
            </a:xfrm>
            <a:custGeom>
              <a:avLst/>
              <a:gdLst>
                <a:gd name="connsiteX0" fmla="*/ 0 w 10000"/>
                <a:gd name="connsiteY0" fmla="*/ 10000 h 10000"/>
                <a:gd name="connsiteX1" fmla="*/ 2000 w 10000"/>
                <a:gd name="connsiteY1" fmla="*/ 0 h 10000"/>
                <a:gd name="connsiteX2" fmla="*/ 10000 w 10000"/>
                <a:gd name="connsiteY2" fmla="*/ 0 h 10000"/>
                <a:gd name="connsiteX3" fmla="*/ 8000 w 10000"/>
                <a:gd name="connsiteY3" fmla="*/ 10000 h 10000"/>
                <a:gd name="connsiteX4" fmla="*/ 0 w 10000"/>
                <a:gd name="connsiteY4" fmla="*/ 10000 h 10000"/>
                <a:gd name="connsiteX0" fmla="*/ 0 w 9933"/>
                <a:gd name="connsiteY0" fmla="*/ 10184 h 10184"/>
                <a:gd name="connsiteX1" fmla="*/ 1933 w 9933"/>
                <a:gd name="connsiteY1" fmla="*/ 0 h 10184"/>
                <a:gd name="connsiteX2" fmla="*/ 9933 w 9933"/>
                <a:gd name="connsiteY2" fmla="*/ 0 h 10184"/>
                <a:gd name="connsiteX3" fmla="*/ 7933 w 9933"/>
                <a:gd name="connsiteY3" fmla="*/ 10000 h 10184"/>
                <a:gd name="connsiteX4" fmla="*/ 0 w 9933"/>
                <a:gd name="connsiteY4" fmla="*/ 10184 h 10184"/>
                <a:gd name="connsiteX0" fmla="*/ 0 w 9630"/>
                <a:gd name="connsiteY0" fmla="*/ 10204 h 10204"/>
                <a:gd name="connsiteX1" fmla="*/ 1946 w 9630"/>
                <a:gd name="connsiteY1" fmla="*/ 204 h 10204"/>
                <a:gd name="connsiteX2" fmla="*/ 9630 w 9630"/>
                <a:gd name="connsiteY2" fmla="*/ 0 h 10204"/>
                <a:gd name="connsiteX3" fmla="*/ 7987 w 9630"/>
                <a:gd name="connsiteY3" fmla="*/ 10023 h 10204"/>
                <a:gd name="connsiteX4" fmla="*/ 0 w 9630"/>
                <a:gd name="connsiteY4" fmla="*/ 10204 h 1020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630" h="10204">
                  <a:moveTo>
                    <a:pt x="0" y="10204"/>
                  </a:moveTo>
                  <a:lnTo>
                    <a:pt x="1946" y="204"/>
                  </a:lnTo>
                  <a:lnTo>
                    <a:pt x="9630" y="0"/>
                  </a:lnTo>
                  <a:lnTo>
                    <a:pt x="7987" y="10023"/>
                  </a:lnTo>
                  <a:lnTo>
                    <a:pt x="0" y="10204"/>
                  </a:lnTo>
                  <a:close/>
                </a:path>
              </a:pathLst>
            </a:custGeom>
            <a:solidFill>
              <a:schemeClr val="bg2">
                <a:lumMod val="9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 rtl="1"/>
              <a:endParaRPr lang="en-US" sz="1100"/>
            </a:p>
          </xdr:txBody>
        </xdr:sp>
        <xdr:sp macro="" textlink="">
          <xdr:nvSpPr>
            <xdr:cNvPr id="22" name="Flowchart: Data 1">
              <a:extLst>
                <a:ext uri="{FF2B5EF4-FFF2-40B4-BE49-F238E27FC236}">
                  <a16:creationId xmlns:a16="http://schemas.microsoft.com/office/drawing/2014/main" id="{AC1FC2D8-FD99-A48E-A018-C28EDD4EF1AD}"/>
                </a:ext>
              </a:extLst>
            </xdr:cNvPr>
            <xdr:cNvSpPr/>
          </xdr:nvSpPr>
          <xdr:spPr>
            <a:xfrm rot="717539">
              <a:off x="9983201844" y="71270"/>
              <a:ext cx="287751" cy="3224149"/>
            </a:xfrm>
            <a:custGeom>
              <a:avLst/>
              <a:gdLst>
                <a:gd name="connsiteX0" fmla="*/ 0 w 10000"/>
                <a:gd name="connsiteY0" fmla="*/ 10000 h 10000"/>
                <a:gd name="connsiteX1" fmla="*/ 2000 w 10000"/>
                <a:gd name="connsiteY1" fmla="*/ 0 h 10000"/>
                <a:gd name="connsiteX2" fmla="*/ 10000 w 10000"/>
                <a:gd name="connsiteY2" fmla="*/ 0 h 10000"/>
                <a:gd name="connsiteX3" fmla="*/ 8000 w 10000"/>
                <a:gd name="connsiteY3" fmla="*/ 10000 h 10000"/>
                <a:gd name="connsiteX4" fmla="*/ 0 w 10000"/>
                <a:gd name="connsiteY4" fmla="*/ 10000 h 10000"/>
                <a:gd name="connsiteX0" fmla="*/ 0 w 9933"/>
                <a:gd name="connsiteY0" fmla="*/ 10184 h 10184"/>
                <a:gd name="connsiteX1" fmla="*/ 1933 w 9933"/>
                <a:gd name="connsiteY1" fmla="*/ 0 h 10184"/>
                <a:gd name="connsiteX2" fmla="*/ 9933 w 9933"/>
                <a:gd name="connsiteY2" fmla="*/ 0 h 10184"/>
                <a:gd name="connsiteX3" fmla="*/ 7933 w 9933"/>
                <a:gd name="connsiteY3" fmla="*/ 10000 h 10184"/>
                <a:gd name="connsiteX4" fmla="*/ 0 w 9933"/>
                <a:gd name="connsiteY4" fmla="*/ 10184 h 10184"/>
                <a:gd name="connsiteX0" fmla="*/ 0 w 9630"/>
                <a:gd name="connsiteY0" fmla="*/ 10204 h 10204"/>
                <a:gd name="connsiteX1" fmla="*/ 1946 w 9630"/>
                <a:gd name="connsiteY1" fmla="*/ 204 h 10204"/>
                <a:gd name="connsiteX2" fmla="*/ 9630 w 9630"/>
                <a:gd name="connsiteY2" fmla="*/ 0 h 10204"/>
                <a:gd name="connsiteX3" fmla="*/ 7987 w 9630"/>
                <a:gd name="connsiteY3" fmla="*/ 10023 h 10204"/>
                <a:gd name="connsiteX4" fmla="*/ 0 w 9630"/>
                <a:gd name="connsiteY4" fmla="*/ 10204 h 1020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630" h="10204">
                  <a:moveTo>
                    <a:pt x="0" y="10204"/>
                  </a:moveTo>
                  <a:lnTo>
                    <a:pt x="1946" y="204"/>
                  </a:lnTo>
                  <a:lnTo>
                    <a:pt x="9630" y="0"/>
                  </a:lnTo>
                  <a:lnTo>
                    <a:pt x="7987" y="10023"/>
                  </a:lnTo>
                  <a:lnTo>
                    <a:pt x="0" y="10204"/>
                  </a:lnTo>
                  <a:close/>
                </a:path>
              </a:pathLst>
            </a:custGeom>
            <a:solidFill>
              <a:schemeClr val="tx2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 rtl="1"/>
              <a:endParaRPr lang="en-US" sz="1100"/>
            </a:p>
          </xdr:txBody>
        </xdr:sp>
        <xdr:sp macro="" textlink="">
          <xdr:nvSpPr>
            <xdr:cNvPr id="23" name="Parallelogram 22">
              <a:extLst>
                <a:ext uri="{FF2B5EF4-FFF2-40B4-BE49-F238E27FC236}">
                  <a16:creationId xmlns:a16="http://schemas.microsoft.com/office/drawing/2014/main" id="{1B8C30C6-5A5D-F93E-855D-0C49C8A84C96}"/>
                </a:ext>
              </a:extLst>
            </xdr:cNvPr>
            <xdr:cNvSpPr/>
          </xdr:nvSpPr>
          <xdr:spPr>
            <a:xfrm>
              <a:off x="9983169956" y="1867473"/>
              <a:ext cx="2268958" cy="419101"/>
            </a:xfrm>
            <a:prstGeom prst="parallelogram">
              <a:avLst/>
            </a:prstGeom>
            <a:solidFill>
              <a:schemeClr val="bg2"/>
            </a:solidFill>
            <a:ln w="285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 rtl="0"/>
              <a:r>
                <a:rPr lang="en-US" sz="1200" b="1">
                  <a:solidFill>
                    <a:schemeClr val="tx2"/>
                  </a:solidFill>
                  <a:latin typeface="Cairo" panose="00000500000000000000" pitchFamily="2" charset="-78"/>
                  <a:cs typeface="Cairo" panose="00000500000000000000" pitchFamily="2" charset="-78"/>
                </a:rPr>
                <a:t>Emergent | </a:t>
              </a:r>
              <a:r>
                <a:rPr lang="ar-SA" sz="1200" b="1">
                  <a:solidFill>
                    <a:schemeClr val="tx2"/>
                  </a:solidFill>
                  <a:latin typeface="Cairo" panose="00000500000000000000" pitchFamily="2" charset="-78"/>
                  <a:cs typeface="Cairo" panose="00000500000000000000" pitchFamily="2" charset="-78"/>
                </a:rPr>
                <a:t>ناشئة</a:t>
              </a:r>
              <a:endParaRPr lang="en-US" sz="1200" b="1">
                <a:solidFill>
                  <a:schemeClr val="tx2"/>
                </a:solidFill>
                <a:latin typeface="Cairo" panose="00000500000000000000" pitchFamily="2" charset="-78"/>
                <a:cs typeface="Cairo" panose="00000500000000000000" pitchFamily="2" charset="-78"/>
              </a:endParaRPr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771C5F-0EF5-D449-3407-761F94C3A437}"/>
                </a:ext>
              </a:extLst>
            </xdr:cNvPr>
            <xdr:cNvSpPr txBox="1"/>
          </xdr:nvSpPr>
          <xdr:spPr>
            <a:xfrm>
              <a:off x="9983246028" y="1760792"/>
              <a:ext cx="678180" cy="205740"/>
            </a:xfrm>
            <a:custGeom>
              <a:avLst/>
              <a:gdLst>
                <a:gd name="connsiteX0" fmla="*/ 0 w 609600"/>
                <a:gd name="connsiteY0" fmla="*/ 0 h 198120"/>
                <a:gd name="connsiteX1" fmla="*/ 609600 w 609600"/>
                <a:gd name="connsiteY1" fmla="*/ 0 h 198120"/>
                <a:gd name="connsiteX2" fmla="*/ 609600 w 609600"/>
                <a:gd name="connsiteY2" fmla="*/ 198120 h 198120"/>
                <a:gd name="connsiteX3" fmla="*/ 0 w 609600"/>
                <a:gd name="connsiteY3" fmla="*/ 198120 h 198120"/>
                <a:gd name="connsiteX4" fmla="*/ 0 w 609600"/>
                <a:gd name="connsiteY4" fmla="*/ 0 h 198120"/>
                <a:gd name="connsiteX0" fmla="*/ 60960 w 609600"/>
                <a:gd name="connsiteY0" fmla="*/ 0 h 205740"/>
                <a:gd name="connsiteX1" fmla="*/ 609600 w 609600"/>
                <a:gd name="connsiteY1" fmla="*/ 7620 h 205740"/>
                <a:gd name="connsiteX2" fmla="*/ 609600 w 609600"/>
                <a:gd name="connsiteY2" fmla="*/ 205740 h 205740"/>
                <a:gd name="connsiteX3" fmla="*/ 0 w 609600"/>
                <a:gd name="connsiteY3" fmla="*/ 205740 h 205740"/>
                <a:gd name="connsiteX4" fmla="*/ 60960 w 609600"/>
                <a:gd name="connsiteY4" fmla="*/ 0 h 205740"/>
                <a:gd name="connsiteX0" fmla="*/ 60960 w 678180"/>
                <a:gd name="connsiteY0" fmla="*/ 0 h 205740"/>
                <a:gd name="connsiteX1" fmla="*/ 678180 w 678180"/>
                <a:gd name="connsiteY1" fmla="*/ 0 h 205740"/>
                <a:gd name="connsiteX2" fmla="*/ 609600 w 678180"/>
                <a:gd name="connsiteY2" fmla="*/ 205740 h 205740"/>
                <a:gd name="connsiteX3" fmla="*/ 0 w 678180"/>
                <a:gd name="connsiteY3" fmla="*/ 205740 h 205740"/>
                <a:gd name="connsiteX4" fmla="*/ 60960 w 678180"/>
                <a:gd name="connsiteY4" fmla="*/ 0 h 205740"/>
                <a:gd name="connsiteX0" fmla="*/ 45720 w 678180"/>
                <a:gd name="connsiteY0" fmla="*/ 0 h 205740"/>
                <a:gd name="connsiteX1" fmla="*/ 678180 w 678180"/>
                <a:gd name="connsiteY1" fmla="*/ 0 h 205740"/>
                <a:gd name="connsiteX2" fmla="*/ 609600 w 678180"/>
                <a:gd name="connsiteY2" fmla="*/ 205740 h 205740"/>
                <a:gd name="connsiteX3" fmla="*/ 0 w 678180"/>
                <a:gd name="connsiteY3" fmla="*/ 205740 h 205740"/>
                <a:gd name="connsiteX4" fmla="*/ 45720 w 678180"/>
                <a:gd name="connsiteY4" fmla="*/ 0 h 2057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678180" h="205740">
                  <a:moveTo>
                    <a:pt x="45720" y="0"/>
                  </a:moveTo>
                  <a:lnTo>
                    <a:pt x="678180" y="0"/>
                  </a:lnTo>
                  <a:lnTo>
                    <a:pt x="609600" y="205740"/>
                  </a:lnTo>
                  <a:lnTo>
                    <a:pt x="0" y="205740"/>
                  </a:lnTo>
                  <a:lnTo>
                    <a:pt x="45720" y="0"/>
                  </a:lnTo>
                  <a:close/>
                </a:path>
              </a:pathLst>
            </a:custGeom>
            <a:solidFill>
              <a:schemeClr val="bg2">
                <a:lumMod val="50000"/>
              </a:schemeClr>
            </a:solidFill>
            <a:ln w="2857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r" rtl="1"/>
              <a:r>
                <a:rPr lang="en-US" sz="1100" b="1">
                  <a:solidFill>
                    <a:schemeClr val="bg1"/>
                  </a:solidFill>
                  <a:latin typeface="Cairo" panose="00000500000000000000" pitchFamily="2" charset="-78"/>
                  <a:cs typeface="Cairo" panose="00000500000000000000" pitchFamily="2" charset="-78"/>
                </a:rPr>
                <a:t>Level 2</a:t>
              </a:r>
            </a:p>
          </xdr:txBody>
        </xdr:sp>
        <xdr:sp macro="" textlink="">
          <xdr:nvSpPr>
            <xdr:cNvPr id="25" name="Parallelogram 24">
              <a:extLst>
                <a:ext uri="{FF2B5EF4-FFF2-40B4-BE49-F238E27FC236}">
                  <a16:creationId xmlns:a16="http://schemas.microsoft.com/office/drawing/2014/main" id="{D243A84F-C0D2-1FE4-7B69-F6394772FBE6}"/>
                </a:ext>
              </a:extLst>
            </xdr:cNvPr>
            <xdr:cNvSpPr/>
          </xdr:nvSpPr>
          <xdr:spPr>
            <a:xfrm>
              <a:off x="9983312520" y="1148406"/>
              <a:ext cx="2278572" cy="419101"/>
            </a:xfrm>
            <a:prstGeom prst="parallelogram">
              <a:avLst/>
            </a:prstGeom>
            <a:solidFill>
              <a:schemeClr val="bg2"/>
            </a:solidFill>
            <a:ln w="285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 rtl="0"/>
              <a:r>
                <a:rPr lang="en-US" sz="1200" b="1">
                  <a:solidFill>
                    <a:schemeClr val="tx2"/>
                  </a:solidFill>
                  <a:latin typeface="Cairo" panose="00000500000000000000" pitchFamily="2" charset="-78"/>
                  <a:cs typeface="Cairo" panose="00000500000000000000" pitchFamily="2" charset="-78"/>
                </a:rPr>
                <a:t>Structured | </a:t>
              </a:r>
              <a:r>
                <a:rPr lang="ar-SA" sz="1200" b="1">
                  <a:solidFill>
                    <a:schemeClr val="tx2"/>
                  </a:solidFill>
                  <a:latin typeface="Cairo" panose="00000500000000000000" pitchFamily="2" charset="-78"/>
                  <a:cs typeface="Cairo" panose="00000500000000000000" pitchFamily="2" charset="-78"/>
                </a:rPr>
                <a:t>منظمة</a:t>
              </a:r>
              <a:endParaRPr lang="en-US" sz="1200" b="1">
                <a:solidFill>
                  <a:schemeClr val="tx2"/>
                </a:solidFill>
                <a:latin typeface="Cairo" panose="00000500000000000000" pitchFamily="2" charset="-78"/>
                <a:cs typeface="Cairo" panose="00000500000000000000" pitchFamily="2" charset="-78"/>
              </a:endParaRPr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AAFD2FFD-D58E-392E-5CEC-51B517A03B8A}"/>
                </a:ext>
              </a:extLst>
            </xdr:cNvPr>
            <xdr:cNvSpPr txBox="1"/>
          </xdr:nvSpPr>
          <xdr:spPr>
            <a:xfrm>
              <a:off x="9983388720" y="1041727"/>
              <a:ext cx="678179" cy="205740"/>
            </a:xfrm>
            <a:custGeom>
              <a:avLst/>
              <a:gdLst>
                <a:gd name="connsiteX0" fmla="*/ 0 w 609600"/>
                <a:gd name="connsiteY0" fmla="*/ 0 h 198120"/>
                <a:gd name="connsiteX1" fmla="*/ 609600 w 609600"/>
                <a:gd name="connsiteY1" fmla="*/ 0 h 198120"/>
                <a:gd name="connsiteX2" fmla="*/ 609600 w 609600"/>
                <a:gd name="connsiteY2" fmla="*/ 198120 h 198120"/>
                <a:gd name="connsiteX3" fmla="*/ 0 w 609600"/>
                <a:gd name="connsiteY3" fmla="*/ 198120 h 198120"/>
                <a:gd name="connsiteX4" fmla="*/ 0 w 609600"/>
                <a:gd name="connsiteY4" fmla="*/ 0 h 198120"/>
                <a:gd name="connsiteX0" fmla="*/ 60960 w 609600"/>
                <a:gd name="connsiteY0" fmla="*/ 0 h 205740"/>
                <a:gd name="connsiteX1" fmla="*/ 609600 w 609600"/>
                <a:gd name="connsiteY1" fmla="*/ 7620 h 205740"/>
                <a:gd name="connsiteX2" fmla="*/ 609600 w 609600"/>
                <a:gd name="connsiteY2" fmla="*/ 205740 h 205740"/>
                <a:gd name="connsiteX3" fmla="*/ 0 w 609600"/>
                <a:gd name="connsiteY3" fmla="*/ 205740 h 205740"/>
                <a:gd name="connsiteX4" fmla="*/ 60960 w 609600"/>
                <a:gd name="connsiteY4" fmla="*/ 0 h 205740"/>
                <a:gd name="connsiteX0" fmla="*/ 60960 w 678180"/>
                <a:gd name="connsiteY0" fmla="*/ 0 h 205740"/>
                <a:gd name="connsiteX1" fmla="*/ 678180 w 678180"/>
                <a:gd name="connsiteY1" fmla="*/ 0 h 205740"/>
                <a:gd name="connsiteX2" fmla="*/ 609600 w 678180"/>
                <a:gd name="connsiteY2" fmla="*/ 205740 h 205740"/>
                <a:gd name="connsiteX3" fmla="*/ 0 w 678180"/>
                <a:gd name="connsiteY3" fmla="*/ 205740 h 205740"/>
                <a:gd name="connsiteX4" fmla="*/ 60960 w 678180"/>
                <a:gd name="connsiteY4" fmla="*/ 0 h 205740"/>
                <a:gd name="connsiteX0" fmla="*/ 45720 w 678180"/>
                <a:gd name="connsiteY0" fmla="*/ 0 h 205740"/>
                <a:gd name="connsiteX1" fmla="*/ 678180 w 678180"/>
                <a:gd name="connsiteY1" fmla="*/ 0 h 205740"/>
                <a:gd name="connsiteX2" fmla="*/ 609600 w 678180"/>
                <a:gd name="connsiteY2" fmla="*/ 205740 h 205740"/>
                <a:gd name="connsiteX3" fmla="*/ 0 w 678180"/>
                <a:gd name="connsiteY3" fmla="*/ 205740 h 205740"/>
                <a:gd name="connsiteX4" fmla="*/ 45720 w 678180"/>
                <a:gd name="connsiteY4" fmla="*/ 0 h 2057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678180" h="205740">
                  <a:moveTo>
                    <a:pt x="45720" y="0"/>
                  </a:moveTo>
                  <a:lnTo>
                    <a:pt x="678180" y="0"/>
                  </a:lnTo>
                  <a:lnTo>
                    <a:pt x="609600" y="205740"/>
                  </a:lnTo>
                  <a:lnTo>
                    <a:pt x="0" y="205740"/>
                  </a:lnTo>
                  <a:lnTo>
                    <a:pt x="45720" y="0"/>
                  </a:lnTo>
                  <a:close/>
                </a:path>
              </a:pathLst>
            </a:custGeom>
            <a:solidFill>
              <a:schemeClr val="tx2">
                <a:lumMod val="60000"/>
                <a:lumOff val="40000"/>
              </a:schemeClr>
            </a:solidFill>
            <a:ln w="2857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r" rtl="1"/>
              <a:r>
                <a:rPr lang="en-US" sz="1100" b="1">
                  <a:solidFill>
                    <a:schemeClr val="bg1"/>
                  </a:solidFill>
                  <a:latin typeface="Cairo" panose="00000500000000000000" pitchFamily="2" charset="-78"/>
                  <a:cs typeface="Cairo" panose="00000500000000000000" pitchFamily="2" charset="-78"/>
                </a:rPr>
                <a:t>Level 3</a:t>
              </a:r>
            </a:p>
          </xdr:txBody>
        </xdr:sp>
        <xdr:sp macro="" textlink="">
          <xdr:nvSpPr>
            <xdr:cNvPr id="27" name="Parallelogram 26">
              <a:extLst>
                <a:ext uri="{FF2B5EF4-FFF2-40B4-BE49-F238E27FC236}">
                  <a16:creationId xmlns:a16="http://schemas.microsoft.com/office/drawing/2014/main" id="{97DE6517-625D-FA26-36A5-E9175273F57F}"/>
                </a:ext>
              </a:extLst>
            </xdr:cNvPr>
            <xdr:cNvSpPr/>
          </xdr:nvSpPr>
          <xdr:spPr>
            <a:xfrm>
              <a:off x="9983480160" y="436960"/>
              <a:ext cx="2283069" cy="419101"/>
            </a:xfrm>
            <a:prstGeom prst="parallelogram">
              <a:avLst/>
            </a:prstGeom>
            <a:solidFill>
              <a:schemeClr val="bg2"/>
            </a:solidFill>
            <a:ln w="285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 rtl="0"/>
              <a:r>
                <a:rPr lang="en-US" sz="1200" b="1">
                  <a:solidFill>
                    <a:schemeClr val="tx2"/>
                  </a:solidFill>
                  <a:latin typeface="Cairo" panose="00000500000000000000" pitchFamily="2" charset="-78"/>
                  <a:cs typeface="Cairo" panose="00000500000000000000" pitchFamily="2" charset="-78"/>
                </a:rPr>
                <a:t>Integrated | </a:t>
              </a:r>
              <a:r>
                <a:rPr lang="ar-SA" sz="1200" b="1">
                  <a:solidFill>
                    <a:schemeClr val="tx2"/>
                  </a:solidFill>
                  <a:latin typeface="Cairo" panose="00000500000000000000" pitchFamily="2" charset="-78"/>
                  <a:cs typeface="Cairo" panose="00000500000000000000" pitchFamily="2" charset="-78"/>
                </a:rPr>
                <a:t>متكاملة</a:t>
              </a:r>
              <a:endParaRPr lang="en-US" sz="1200" b="1">
                <a:solidFill>
                  <a:schemeClr val="tx2"/>
                </a:solidFill>
                <a:latin typeface="Cairo" panose="00000500000000000000" pitchFamily="2" charset="-78"/>
                <a:cs typeface="Cairo" panose="00000500000000000000" pitchFamily="2" charset="-78"/>
              </a:endParaRPr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913CE718-58B3-0563-21CF-805A3F2DB562}"/>
                </a:ext>
              </a:extLst>
            </xdr:cNvPr>
            <xdr:cNvSpPr txBox="1"/>
          </xdr:nvSpPr>
          <xdr:spPr>
            <a:xfrm>
              <a:off x="9983556360" y="330281"/>
              <a:ext cx="678180" cy="205740"/>
            </a:xfrm>
            <a:custGeom>
              <a:avLst/>
              <a:gdLst>
                <a:gd name="connsiteX0" fmla="*/ 0 w 609600"/>
                <a:gd name="connsiteY0" fmla="*/ 0 h 198120"/>
                <a:gd name="connsiteX1" fmla="*/ 609600 w 609600"/>
                <a:gd name="connsiteY1" fmla="*/ 0 h 198120"/>
                <a:gd name="connsiteX2" fmla="*/ 609600 w 609600"/>
                <a:gd name="connsiteY2" fmla="*/ 198120 h 198120"/>
                <a:gd name="connsiteX3" fmla="*/ 0 w 609600"/>
                <a:gd name="connsiteY3" fmla="*/ 198120 h 198120"/>
                <a:gd name="connsiteX4" fmla="*/ 0 w 609600"/>
                <a:gd name="connsiteY4" fmla="*/ 0 h 198120"/>
                <a:gd name="connsiteX0" fmla="*/ 60960 w 609600"/>
                <a:gd name="connsiteY0" fmla="*/ 0 h 205740"/>
                <a:gd name="connsiteX1" fmla="*/ 609600 w 609600"/>
                <a:gd name="connsiteY1" fmla="*/ 7620 h 205740"/>
                <a:gd name="connsiteX2" fmla="*/ 609600 w 609600"/>
                <a:gd name="connsiteY2" fmla="*/ 205740 h 205740"/>
                <a:gd name="connsiteX3" fmla="*/ 0 w 609600"/>
                <a:gd name="connsiteY3" fmla="*/ 205740 h 205740"/>
                <a:gd name="connsiteX4" fmla="*/ 60960 w 609600"/>
                <a:gd name="connsiteY4" fmla="*/ 0 h 205740"/>
                <a:gd name="connsiteX0" fmla="*/ 60960 w 678180"/>
                <a:gd name="connsiteY0" fmla="*/ 0 h 205740"/>
                <a:gd name="connsiteX1" fmla="*/ 678180 w 678180"/>
                <a:gd name="connsiteY1" fmla="*/ 0 h 205740"/>
                <a:gd name="connsiteX2" fmla="*/ 609600 w 678180"/>
                <a:gd name="connsiteY2" fmla="*/ 205740 h 205740"/>
                <a:gd name="connsiteX3" fmla="*/ 0 w 678180"/>
                <a:gd name="connsiteY3" fmla="*/ 205740 h 205740"/>
                <a:gd name="connsiteX4" fmla="*/ 60960 w 678180"/>
                <a:gd name="connsiteY4" fmla="*/ 0 h 205740"/>
                <a:gd name="connsiteX0" fmla="*/ 45720 w 678180"/>
                <a:gd name="connsiteY0" fmla="*/ 0 h 205740"/>
                <a:gd name="connsiteX1" fmla="*/ 678180 w 678180"/>
                <a:gd name="connsiteY1" fmla="*/ 0 h 205740"/>
                <a:gd name="connsiteX2" fmla="*/ 609600 w 678180"/>
                <a:gd name="connsiteY2" fmla="*/ 205740 h 205740"/>
                <a:gd name="connsiteX3" fmla="*/ 0 w 678180"/>
                <a:gd name="connsiteY3" fmla="*/ 205740 h 205740"/>
                <a:gd name="connsiteX4" fmla="*/ 45720 w 678180"/>
                <a:gd name="connsiteY4" fmla="*/ 0 h 2057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678180" h="205740">
                  <a:moveTo>
                    <a:pt x="45720" y="0"/>
                  </a:moveTo>
                  <a:lnTo>
                    <a:pt x="678180" y="0"/>
                  </a:lnTo>
                  <a:lnTo>
                    <a:pt x="609600" y="205740"/>
                  </a:lnTo>
                  <a:lnTo>
                    <a:pt x="0" y="205740"/>
                  </a:lnTo>
                  <a:lnTo>
                    <a:pt x="45720" y="0"/>
                  </a:lnTo>
                  <a:close/>
                </a:path>
              </a:pathLst>
            </a:custGeom>
            <a:solidFill>
              <a:schemeClr val="tx2"/>
            </a:solidFill>
            <a:ln w="2857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r" rtl="1"/>
              <a:r>
                <a:rPr lang="en-US" sz="1100" b="1">
                  <a:solidFill>
                    <a:schemeClr val="bg1"/>
                  </a:solidFill>
                  <a:latin typeface="Cairo" panose="00000500000000000000" pitchFamily="2" charset="-78"/>
                  <a:cs typeface="Cairo" panose="00000500000000000000" pitchFamily="2" charset="-78"/>
                </a:rPr>
                <a:t>Level 4</a:t>
              </a:r>
            </a:p>
          </xdr:txBody>
        </xdr:sp>
      </xdr:grpSp>
      <xdr:sp macro="" textlink="">
        <xdr:nvSpPr>
          <xdr:cNvPr id="236" name="Parallelogram 235">
            <a:extLst>
              <a:ext uri="{FF2B5EF4-FFF2-40B4-BE49-F238E27FC236}">
                <a16:creationId xmlns:a16="http://schemas.microsoft.com/office/drawing/2014/main" id="{4E5C0E62-C884-4178-9DFF-11524654B562}"/>
              </a:ext>
            </a:extLst>
          </xdr:cNvPr>
          <xdr:cNvSpPr/>
        </xdr:nvSpPr>
        <xdr:spPr>
          <a:xfrm>
            <a:off x="9979770860" y="16863660"/>
            <a:ext cx="2124340" cy="354328"/>
          </a:xfrm>
          <a:prstGeom prst="parallelogram">
            <a:avLst/>
          </a:prstGeom>
          <a:solidFill>
            <a:schemeClr val="bg2"/>
          </a:solidFill>
          <a:ln w="285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 rtl="0"/>
            <a:r>
              <a:rPr lang="en-US" sz="1200" b="1">
                <a:solidFill>
                  <a:schemeClr val="tx2"/>
                </a:solidFill>
                <a:latin typeface="Cairo" panose="00000500000000000000" pitchFamily="2" charset="-78"/>
                <a:cs typeface="Cairo" panose="00000500000000000000" pitchFamily="2" charset="-78"/>
              </a:rPr>
              <a:t>Initial | </a:t>
            </a:r>
            <a:r>
              <a:rPr lang="ar-SA" sz="1200" b="1">
                <a:solidFill>
                  <a:schemeClr val="tx2"/>
                </a:solidFill>
                <a:latin typeface="Cairo" panose="00000500000000000000" pitchFamily="2" charset="-78"/>
                <a:cs typeface="Cairo" panose="00000500000000000000" pitchFamily="2" charset="-78"/>
              </a:rPr>
              <a:t>بدائية</a:t>
            </a:r>
            <a:endParaRPr lang="en-US" sz="1200" b="1">
              <a:solidFill>
                <a:schemeClr val="tx2"/>
              </a:solidFill>
              <a:latin typeface="Cairo" panose="00000500000000000000" pitchFamily="2" charset="-78"/>
              <a:cs typeface="Cairo" panose="00000500000000000000" pitchFamily="2" charset="-78"/>
            </a:endParaRPr>
          </a:p>
        </xdr:txBody>
      </xdr:sp>
      <xdr:sp macro="" textlink="">
        <xdr:nvSpPr>
          <xdr:cNvPr id="237" name="TextBox 236">
            <a:extLst>
              <a:ext uri="{FF2B5EF4-FFF2-40B4-BE49-F238E27FC236}">
                <a16:creationId xmlns:a16="http://schemas.microsoft.com/office/drawing/2014/main" id="{E9D1232A-367A-4EB3-94EB-7AF0BCBB196F}"/>
              </a:ext>
            </a:extLst>
          </xdr:cNvPr>
          <xdr:cNvSpPr txBox="1"/>
        </xdr:nvSpPr>
        <xdr:spPr>
          <a:xfrm>
            <a:off x="9979842059" y="16773467"/>
            <a:ext cx="633674" cy="173943"/>
          </a:xfrm>
          <a:custGeom>
            <a:avLst/>
            <a:gdLst>
              <a:gd name="connsiteX0" fmla="*/ 0 w 609600"/>
              <a:gd name="connsiteY0" fmla="*/ 0 h 198120"/>
              <a:gd name="connsiteX1" fmla="*/ 609600 w 609600"/>
              <a:gd name="connsiteY1" fmla="*/ 0 h 198120"/>
              <a:gd name="connsiteX2" fmla="*/ 609600 w 609600"/>
              <a:gd name="connsiteY2" fmla="*/ 198120 h 198120"/>
              <a:gd name="connsiteX3" fmla="*/ 0 w 609600"/>
              <a:gd name="connsiteY3" fmla="*/ 198120 h 198120"/>
              <a:gd name="connsiteX4" fmla="*/ 0 w 609600"/>
              <a:gd name="connsiteY4" fmla="*/ 0 h 198120"/>
              <a:gd name="connsiteX0" fmla="*/ 60960 w 609600"/>
              <a:gd name="connsiteY0" fmla="*/ 0 h 205740"/>
              <a:gd name="connsiteX1" fmla="*/ 609600 w 609600"/>
              <a:gd name="connsiteY1" fmla="*/ 7620 h 205740"/>
              <a:gd name="connsiteX2" fmla="*/ 609600 w 609600"/>
              <a:gd name="connsiteY2" fmla="*/ 205740 h 205740"/>
              <a:gd name="connsiteX3" fmla="*/ 0 w 609600"/>
              <a:gd name="connsiteY3" fmla="*/ 205740 h 205740"/>
              <a:gd name="connsiteX4" fmla="*/ 60960 w 609600"/>
              <a:gd name="connsiteY4" fmla="*/ 0 h 205740"/>
              <a:gd name="connsiteX0" fmla="*/ 60960 w 678180"/>
              <a:gd name="connsiteY0" fmla="*/ 0 h 205740"/>
              <a:gd name="connsiteX1" fmla="*/ 678180 w 678180"/>
              <a:gd name="connsiteY1" fmla="*/ 0 h 205740"/>
              <a:gd name="connsiteX2" fmla="*/ 609600 w 678180"/>
              <a:gd name="connsiteY2" fmla="*/ 205740 h 205740"/>
              <a:gd name="connsiteX3" fmla="*/ 0 w 678180"/>
              <a:gd name="connsiteY3" fmla="*/ 205740 h 205740"/>
              <a:gd name="connsiteX4" fmla="*/ 60960 w 678180"/>
              <a:gd name="connsiteY4" fmla="*/ 0 h 205740"/>
              <a:gd name="connsiteX0" fmla="*/ 45720 w 678180"/>
              <a:gd name="connsiteY0" fmla="*/ 0 h 205740"/>
              <a:gd name="connsiteX1" fmla="*/ 678180 w 678180"/>
              <a:gd name="connsiteY1" fmla="*/ 0 h 205740"/>
              <a:gd name="connsiteX2" fmla="*/ 609600 w 678180"/>
              <a:gd name="connsiteY2" fmla="*/ 205740 h 205740"/>
              <a:gd name="connsiteX3" fmla="*/ 0 w 678180"/>
              <a:gd name="connsiteY3" fmla="*/ 205740 h 205740"/>
              <a:gd name="connsiteX4" fmla="*/ 45720 w 678180"/>
              <a:gd name="connsiteY4" fmla="*/ 0 h 2057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678180" h="205740">
                <a:moveTo>
                  <a:pt x="45720" y="0"/>
                </a:moveTo>
                <a:lnTo>
                  <a:pt x="678180" y="0"/>
                </a:lnTo>
                <a:lnTo>
                  <a:pt x="609600" y="205740"/>
                </a:lnTo>
                <a:lnTo>
                  <a:pt x="0" y="205740"/>
                </a:lnTo>
                <a:lnTo>
                  <a:pt x="4572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2857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en-US" sz="1100" b="1">
                <a:solidFill>
                  <a:schemeClr val="bg1"/>
                </a:solidFill>
                <a:latin typeface="Cairo" panose="00000500000000000000" pitchFamily="2" charset="-78"/>
                <a:cs typeface="Cairo" panose="00000500000000000000" pitchFamily="2" charset="-78"/>
              </a:rPr>
              <a:t>Level 1</a:t>
            </a:r>
          </a:p>
        </xdr:txBody>
      </xdr:sp>
    </xdr:grpSp>
    <xdr:clientData/>
  </xdr:twoCellAnchor>
  <xdr:twoCellAnchor>
    <xdr:from>
      <xdr:col>9</xdr:col>
      <xdr:colOff>68580</xdr:colOff>
      <xdr:row>33</xdr:row>
      <xdr:rowOff>175260</xdr:rowOff>
    </xdr:from>
    <xdr:to>
      <xdr:col>12</xdr:col>
      <xdr:colOff>525780</xdr:colOff>
      <xdr:row>36</xdr:row>
      <xdr:rowOff>92803</xdr:rowOff>
    </xdr:to>
    <xdr:sp macro="" textlink="">
      <xdr:nvSpPr>
        <xdr:cNvPr id="29" name="Parallelogram 28">
          <a:extLst>
            <a:ext uri="{FF2B5EF4-FFF2-40B4-BE49-F238E27FC236}">
              <a16:creationId xmlns:a16="http://schemas.microsoft.com/office/drawing/2014/main" id="{AEA77C9B-D63A-451F-828D-FCDF34AEE10F}"/>
            </a:ext>
          </a:extLst>
        </xdr:cNvPr>
        <xdr:cNvSpPr/>
      </xdr:nvSpPr>
      <xdr:spPr>
        <a:xfrm>
          <a:off x="9979845420" y="16169640"/>
          <a:ext cx="2286000" cy="466183"/>
        </a:xfrm>
        <a:prstGeom prst="parallelogram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endParaRPr lang="en-US" sz="1200" b="1">
            <a:solidFill>
              <a:schemeClr val="tx2"/>
            </a:solidFill>
            <a:latin typeface="Cairo" panose="00000500000000000000" pitchFamily="2" charset="-78"/>
            <a:cs typeface="Cairo" panose="00000500000000000000" pitchFamily="2" charset="-7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603112</xdr:colOff>
      <xdr:row>28</xdr:row>
      <xdr:rowOff>156371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0DA211-A7AA-40F3-8584-28286B4019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</a:blip>
        <a:srcRect t="3752"/>
        <a:stretch/>
      </xdr:blipFill>
      <xdr:spPr>
        <a:xfrm>
          <a:off x="9977939288" y="0"/>
          <a:ext cx="9747112" cy="5277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D7101-173A-4999-9341-99B65D93551C}">
  <dimension ref="A2:B5"/>
  <sheetViews>
    <sheetView rightToLeft="1" workbookViewId="0">
      <selection activeCell="C10" sqref="C10"/>
    </sheetView>
  </sheetViews>
  <sheetFormatPr defaultRowHeight="14.4" x14ac:dyDescent="0.3"/>
  <cols>
    <col min="1" max="1" width="28.109375" customWidth="1"/>
  </cols>
  <sheetData>
    <row r="2" spans="1:2" ht="26.4" x14ac:dyDescent="0.3">
      <c r="A2" s="9" t="s">
        <v>102</v>
      </c>
      <c r="B2" s="9" t="s">
        <v>103</v>
      </c>
    </row>
    <row r="3" spans="1:2" ht="26.4" x14ac:dyDescent="0.3">
      <c r="A3" s="10" t="s">
        <v>105</v>
      </c>
      <c r="B3" s="10">
        <v>0.2</v>
      </c>
    </row>
    <row r="4" spans="1:2" ht="26.4" x14ac:dyDescent="0.3">
      <c r="A4" s="11" t="s">
        <v>104</v>
      </c>
      <c r="B4" s="11">
        <v>0.1</v>
      </c>
    </row>
    <row r="5" spans="1:2" ht="26.4" x14ac:dyDescent="0.3">
      <c r="A5" s="12" t="s">
        <v>106</v>
      </c>
      <c r="B5" s="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0B53-77EC-41FC-B75E-D59D4048F555}">
  <dimension ref="A1:Q103"/>
  <sheetViews>
    <sheetView rightToLeft="1" tabSelected="1" workbookViewId="0">
      <selection activeCell="D12" sqref="D12"/>
    </sheetView>
  </sheetViews>
  <sheetFormatPr defaultRowHeight="14.4" x14ac:dyDescent="0.3"/>
  <cols>
    <col min="1" max="1" width="7.109375" customWidth="1"/>
    <col min="2" max="2" width="6.77734375" customWidth="1"/>
    <col min="3" max="3" width="34.109375" bestFit="1" customWidth="1"/>
    <col min="4" max="4" width="7.77734375" customWidth="1"/>
    <col min="5" max="5" width="8" customWidth="1"/>
    <col min="6" max="8" width="13.5546875" bestFit="1" customWidth="1"/>
    <col min="9" max="10" width="13.109375" customWidth="1"/>
    <col min="11" max="11" width="8.44140625" customWidth="1"/>
    <col min="12" max="12" width="8.109375" customWidth="1"/>
    <col min="13" max="14" width="12.5546875" customWidth="1"/>
    <col min="15" max="16" width="12.77734375" customWidth="1"/>
    <col min="17" max="17" width="69.21875" bestFit="1" customWidth="1"/>
  </cols>
  <sheetData>
    <row r="1" spans="1:17" ht="58.8" customHeight="1" x14ac:dyDescent="0.3">
      <c r="A1" s="1"/>
      <c r="B1" s="1"/>
      <c r="C1" s="96" t="s">
        <v>141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1"/>
    </row>
    <row r="2" spans="1:17" ht="81" customHeight="1" x14ac:dyDescent="0.75">
      <c r="A2" s="17" t="s">
        <v>7</v>
      </c>
      <c r="B2" s="42" t="s">
        <v>0</v>
      </c>
      <c r="C2" s="45" t="s">
        <v>8</v>
      </c>
      <c r="D2" s="42" t="s">
        <v>0</v>
      </c>
      <c r="E2" s="42" t="s">
        <v>0</v>
      </c>
      <c r="F2" s="44" t="s">
        <v>1</v>
      </c>
      <c r="G2" s="44" t="s">
        <v>2</v>
      </c>
      <c r="H2" s="44" t="s">
        <v>3</v>
      </c>
      <c r="I2" s="44" t="s">
        <v>6</v>
      </c>
      <c r="J2" s="44" t="s">
        <v>4</v>
      </c>
      <c r="K2" s="43" t="s">
        <v>111</v>
      </c>
      <c r="L2" s="43" t="s">
        <v>110</v>
      </c>
      <c r="M2" s="16" t="s">
        <v>109</v>
      </c>
      <c r="N2" s="16" t="s">
        <v>108</v>
      </c>
      <c r="O2" s="46" t="s">
        <v>112</v>
      </c>
      <c r="P2" s="46" t="s">
        <v>113</v>
      </c>
      <c r="Q2" s="42" t="s">
        <v>5</v>
      </c>
    </row>
    <row r="3" spans="1:17" ht="4.8" customHeight="1" x14ac:dyDescent="0.3"/>
    <row r="4" spans="1:17" ht="24" customHeight="1" x14ac:dyDescent="0.75">
      <c r="A4" s="93" t="s">
        <v>67</v>
      </c>
      <c r="B4" s="90">
        <f>D4+D5+D6+D7</f>
        <v>4.5000000000000005E-2</v>
      </c>
      <c r="C4" s="2" t="s">
        <v>65</v>
      </c>
      <c r="D4" s="29">
        <v>5.0000000000000001E-3</v>
      </c>
      <c r="E4" s="29">
        <f>(D4*100%)/$B$4</f>
        <v>0.1111111111111111</v>
      </c>
      <c r="F4" s="24" t="s">
        <v>106</v>
      </c>
      <c r="G4" s="24" t="s">
        <v>106</v>
      </c>
      <c r="H4" s="24" t="s">
        <v>106</v>
      </c>
      <c r="I4" s="24" t="s">
        <v>106</v>
      </c>
      <c r="J4" s="24" t="s">
        <v>106</v>
      </c>
      <c r="K4" s="25">
        <f>(IF(F4=Sheet2!$A$5,0,IF(F4=Sheet2!$A$4,0.1,0.2))+IF(G4=Sheet2!$A$5,0,IF(G4=Sheet2!$A$4,0.1,0.2))+IF(H4=Sheet2!$A$5,0,IF(H4=Sheet2!$A$4,0.1,0.2))+IF(I4=Sheet2!$A$5,0,IF(I4=Sheet2!$A$4,0.1,0.2))+IF(J4=Sheet2!$A$5,0,IF(J4=Sheet2!$A$4,0.1,0.2)))</f>
        <v>0</v>
      </c>
      <c r="L4" s="35">
        <f>(IF(F4=Sheet2!$A$5,0,IF(F4=Sheet2!$A$4,0.5,1))+IF(G4=Sheet2!$A$5,0,IF(G4=Sheet2!$A$4,0.5,1))+IF(H4=Sheet2!$A$5,0,IF(H4=Sheet2!$A$4,0.5,1))+IF(I4=Sheet2!$A$5,0,IF(I4=Sheet2!$A$4,0.5,1))+IF(J4=Sheet2!$A$5,0,IF(J4=Sheet2!$A$4,0.5,1)))</f>
        <v>0</v>
      </c>
      <c r="M4" s="25">
        <f>K4*E4</f>
        <v>0</v>
      </c>
      <c r="N4" s="35">
        <f t="shared" ref="N4:N33" si="0">L4*E4</f>
        <v>0</v>
      </c>
      <c r="O4" s="81">
        <f>AVERAGE(L4:L7)</f>
        <v>0.75</v>
      </c>
      <c r="P4" s="84">
        <f>SUM(N4:N7)*B4</f>
        <v>6.0000000000000005E-2</v>
      </c>
      <c r="Q4" s="18"/>
    </row>
    <row r="5" spans="1:17" ht="24" customHeight="1" x14ac:dyDescent="0.75">
      <c r="A5" s="94"/>
      <c r="B5" s="91"/>
      <c r="C5" s="5" t="s">
        <v>100</v>
      </c>
      <c r="D5" s="30">
        <v>0.02</v>
      </c>
      <c r="E5" s="34">
        <f t="shared" ref="E5:E7" si="1">(D5*100%)/$B$4</f>
        <v>0.44444444444444442</v>
      </c>
      <c r="F5" s="68" t="s">
        <v>104</v>
      </c>
      <c r="G5" s="68" t="s">
        <v>105</v>
      </c>
      <c r="H5" s="68" t="s">
        <v>104</v>
      </c>
      <c r="I5" s="68" t="s">
        <v>104</v>
      </c>
      <c r="J5" s="68" t="s">
        <v>104</v>
      </c>
      <c r="K5" s="27">
        <f>(IF(F5=Sheet2!$A$5,0,IF(F5=Sheet2!$A$4,0.1,0.2))+IF(G5=Sheet2!$A$5,0,IF(G5=Sheet2!$A$4,0.1,0.2))+IF(H5=Sheet2!$A$5,0,IF(H5=Sheet2!$A$4,0.1,0.2))+IF(I5=Sheet2!$A$5,0,IF(I5=Sheet2!$A$4,0.1,0.2))+IF(J5=Sheet2!$A$5,0,IF(J5=Sheet2!$A$4,0.1,0.2)))</f>
        <v>0.6</v>
      </c>
      <c r="L5" s="37">
        <f>(IF(F5=Sheet2!$A$5,0,IF(F5=Sheet2!$A$4,0.5,1))+IF(G5=Sheet2!$A$5,0,IF(G5=Sheet2!$A$4,0.5,1))+IF(H5=Sheet2!$A$5,0,IF(H5=Sheet2!$A$4,0.5,1))+IF(I5=Sheet2!$A$5,0,IF(I5=Sheet2!$A$4,0.5,1))+IF(J5=Sheet2!$A$5,0,IF(J5=Sheet2!$A$4,0.5,1)))</f>
        <v>3</v>
      </c>
      <c r="M5" s="27">
        <f t="shared" ref="M5:M61" si="2">K5*E5</f>
        <v>0.26666666666666666</v>
      </c>
      <c r="N5" s="37">
        <f t="shared" si="0"/>
        <v>1.3333333333333333</v>
      </c>
      <c r="O5" s="82"/>
      <c r="P5" s="85"/>
      <c r="Q5" s="19"/>
    </row>
    <row r="6" spans="1:17" ht="24" customHeight="1" x14ac:dyDescent="0.75">
      <c r="A6" s="94"/>
      <c r="B6" s="91"/>
      <c r="C6" s="3" t="s">
        <v>91</v>
      </c>
      <c r="D6" s="30">
        <v>0.01</v>
      </c>
      <c r="E6" s="34">
        <f t="shared" si="1"/>
        <v>0.22222222222222221</v>
      </c>
      <c r="F6" s="68" t="s">
        <v>106</v>
      </c>
      <c r="G6" s="68" t="s">
        <v>106</v>
      </c>
      <c r="H6" s="68" t="s">
        <v>106</v>
      </c>
      <c r="I6" s="68" t="s">
        <v>106</v>
      </c>
      <c r="J6" s="68" t="s">
        <v>106</v>
      </c>
      <c r="K6" s="27">
        <f>(IF(F6=Sheet2!$A$5,0,IF(F6=Sheet2!$A$4,0.1,0.2))+IF(G6=Sheet2!$A$5,0,IF(G6=Sheet2!$A$4,0.1,0.2))+IF(H6=Sheet2!$A$5,0,IF(H6=Sheet2!$A$4,0.1,0.2))+IF(I6=Sheet2!$A$5,0,IF(I6=Sheet2!$A$4,0.1,0.2))+IF(J6=Sheet2!$A$5,0,IF(J6=Sheet2!$A$4,0.1,0.2)))</f>
        <v>0</v>
      </c>
      <c r="L6" s="37">
        <f>(IF(F6=Sheet2!$A$5,0,IF(F6=Sheet2!$A$4,0.5,1))+IF(G6=Sheet2!$A$5,0,IF(G6=Sheet2!$A$4,0.5,1))+IF(H6=Sheet2!$A$5,0,IF(H6=Sheet2!$A$4,0.5,1))+IF(I6=Sheet2!$A$5,0,IF(I6=Sheet2!$A$4,0.5,1))+IF(J6=Sheet2!$A$5,0,IF(J6=Sheet2!$A$4,0.5,1)))</f>
        <v>0</v>
      </c>
      <c r="M6" s="27">
        <f t="shared" si="2"/>
        <v>0</v>
      </c>
      <c r="N6" s="37">
        <f t="shared" si="0"/>
        <v>0</v>
      </c>
      <c r="O6" s="82"/>
      <c r="P6" s="85"/>
      <c r="Q6" s="13"/>
    </row>
    <row r="7" spans="1:17" ht="24" customHeight="1" x14ac:dyDescent="0.75">
      <c r="A7" s="95"/>
      <c r="B7" s="92"/>
      <c r="C7" s="4" t="s">
        <v>66</v>
      </c>
      <c r="D7" s="31">
        <v>0.01</v>
      </c>
      <c r="E7" s="31">
        <f t="shared" si="1"/>
        <v>0.22222222222222221</v>
      </c>
      <c r="F7" s="69" t="s">
        <v>106</v>
      </c>
      <c r="G7" s="69" t="s">
        <v>106</v>
      </c>
      <c r="H7" s="69" t="s">
        <v>106</v>
      </c>
      <c r="I7" s="69" t="s">
        <v>106</v>
      </c>
      <c r="J7" s="69" t="s">
        <v>106</v>
      </c>
      <c r="K7" s="28">
        <f>(IF(F7=Sheet2!$A$5,0,IF(F7=Sheet2!$A$4,0.1,0.2))+IF(G7=Sheet2!$A$5,0,IF(G7=Sheet2!$A$4,0.1,0.2))+IF(H7=Sheet2!$A$5,0,IF(H7=Sheet2!$A$4,0.1,0.2))+IF(I7=Sheet2!$A$5,0,IF(I7=Sheet2!$A$4,0.1,0.2))+IF(J7=Sheet2!$A$5,0,IF(J7=Sheet2!$A$4,0.1,0.2)))</f>
        <v>0</v>
      </c>
      <c r="L7" s="38">
        <f>(IF(F7=Sheet2!$A$5,0,IF(F7=Sheet2!$A$4,0.5,1))+IF(G7=Sheet2!$A$5,0,IF(G7=Sheet2!$A$4,0.5,1))+IF(H7=Sheet2!$A$5,0,IF(H7=Sheet2!$A$4,0.5,1))+IF(I7=Sheet2!$A$5,0,IF(I7=Sheet2!$A$4,0.5,1))+IF(J7=Sheet2!$A$5,0,IF(J7=Sheet2!$A$4,0.5,1)))</f>
        <v>0</v>
      </c>
      <c r="M7" s="28">
        <f t="shared" si="2"/>
        <v>0</v>
      </c>
      <c r="N7" s="38">
        <f t="shared" si="0"/>
        <v>0</v>
      </c>
      <c r="O7" s="83"/>
      <c r="P7" s="86"/>
      <c r="Q7" s="14"/>
    </row>
    <row r="8" spans="1:17" ht="24" customHeight="1" x14ac:dyDescent="0.75">
      <c r="A8" s="75" t="s">
        <v>20</v>
      </c>
      <c r="B8" s="90">
        <f>SUM(D8:D15)</f>
        <v>0.09</v>
      </c>
      <c r="C8" s="5" t="s">
        <v>14</v>
      </c>
      <c r="D8" s="30">
        <v>0.01</v>
      </c>
      <c r="E8" s="29">
        <f>(D8*100%)/$B$8</f>
        <v>0.11111111111111112</v>
      </c>
      <c r="F8" s="24" t="s">
        <v>106</v>
      </c>
      <c r="G8" s="24" t="s">
        <v>106</v>
      </c>
      <c r="H8" s="24" t="s">
        <v>106</v>
      </c>
      <c r="I8" s="24" t="s">
        <v>106</v>
      </c>
      <c r="J8" s="24" t="s">
        <v>106</v>
      </c>
      <c r="K8" s="26">
        <f>(IF(F8=Sheet2!$A$5,0,IF(F8=Sheet2!$A$4,0.1,0.2))+IF(G8=Sheet2!$A$5,0,IF(G8=Sheet2!$A$4,0.1,0.2))+IF(H8=Sheet2!$A$5,0,IF(H8=Sheet2!$A$4,0.1,0.2))+IF(I8=Sheet2!$A$5,0,IF(I8=Sheet2!$A$4,0.1,0.2))+IF(J8=Sheet2!$A$5,0,IF(J8=Sheet2!$A$4,0.1,0.2)))</f>
        <v>0</v>
      </c>
      <c r="L8" s="36">
        <f>(IF(F8=Sheet2!$A$5,0,IF(F8=Sheet2!$A$4,0.5,1))+IF(G8=Sheet2!$A$5,0,IF(G8=Sheet2!$A$4,0.5,1))+IF(H8=Sheet2!$A$5,0,IF(H8=Sheet2!$A$4,0.5,1))+IF(I8=Sheet2!$A$5,0,IF(I8=Sheet2!$A$4,0.5,1))+IF(J8=Sheet2!$A$5,0,IF(J8=Sheet2!$A$4,0.5,1)))</f>
        <v>0</v>
      </c>
      <c r="M8" s="26">
        <f t="shared" si="2"/>
        <v>0</v>
      </c>
      <c r="N8" s="36">
        <f t="shared" si="0"/>
        <v>0</v>
      </c>
      <c r="O8" s="81">
        <f>AVERAGE(L8:L15)</f>
        <v>0</v>
      </c>
      <c r="P8" s="81">
        <f>SUM(N8:N15)*B8</f>
        <v>0</v>
      </c>
      <c r="Q8" s="20"/>
    </row>
    <row r="9" spans="1:17" ht="24" customHeight="1" x14ac:dyDescent="0.75">
      <c r="A9" s="76"/>
      <c r="B9" s="91"/>
      <c r="C9" s="3" t="s">
        <v>11</v>
      </c>
      <c r="D9" s="30">
        <v>0.01</v>
      </c>
      <c r="E9" s="30">
        <f t="shared" ref="E9:E15" si="3">(D9*100%)/$B$8</f>
        <v>0.11111111111111112</v>
      </c>
      <c r="F9" s="68" t="s">
        <v>106</v>
      </c>
      <c r="G9" s="68" t="s">
        <v>106</v>
      </c>
      <c r="H9" s="68" t="s">
        <v>106</v>
      </c>
      <c r="I9" s="68" t="s">
        <v>106</v>
      </c>
      <c r="J9" s="68" t="s">
        <v>106</v>
      </c>
      <c r="K9" s="27">
        <f>(IF(F9=Sheet2!$A$5,0,IF(F9=Sheet2!$A$4,0.1,0.2))+IF(G9=Sheet2!$A$5,0,IF(G9=Sheet2!$A$4,0.1,0.2))+IF(H9=Sheet2!$A$5,0,IF(H9=Sheet2!$A$4,0.1,0.2))+IF(I9=Sheet2!$A$5,0,IF(I9=Sheet2!$A$4,0.1,0.2))+IF(J9=Sheet2!$A$5,0,IF(J9=Sheet2!$A$4,0.1,0.2)))</f>
        <v>0</v>
      </c>
      <c r="L9" s="37">
        <f>(IF(F9=Sheet2!$A$5,0,IF(F9=Sheet2!$A$4,0.5,1))+IF(G9=Sheet2!$A$5,0,IF(G9=Sheet2!$A$4,0.5,1))+IF(H9=Sheet2!$A$5,0,IF(H9=Sheet2!$A$4,0.5,1))+IF(I9=Sheet2!$A$5,0,IF(I9=Sheet2!$A$4,0.5,1))+IF(J9=Sheet2!$A$5,0,IF(J9=Sheet2!$A$4,0.5,1)))</f>
        <v>0</v>
      </c>
      <c r="M9" s="27">
        <f t="shared" si="2"/>
        <v>0</v>
      </c>
      <c r="N9" s="37">
        <f t="shared" si="0"/>
        <v>0</v>
      </c>
      <c r="O9" s="82"/>
      <c r="P9" s="82"/>
      <c r="Q9" s="21"/>
    </row>
    <row r="10" spans="1:17" ht="24" customHeight="1" x14ac:dyDescent="0.75">
      <c r="A10" s="76"/>
      <c r="B10" s="91"/>
      <c r="C10" s="3" t="s">
        <v>12</v>
      </c>
      <c r="D10" s="30">
        <v>0.01</v>
      </c>
      <c r="E10" s="30">
        <f t="shared" si="3"/>
        <v>0.11111111111111112</v>
      </c>
      <c r="F10" s="68" t="s">
        <v>106</v>
      </c>
      <c r="G10" s="68" t="s">
        <v>106</v>
      </c>
      <c r="H10" s="68" t="s">
        <v>106</v>
      </c>
      <c r="I10" s="68" t="s">
        <v>106</v>
      </c>
      <c r="J10" s="68" t="s">
        <v>106</v>
      </c>
      <c r="K10" s="27">
        <f>(IF(F10=Sheet2!$A$5,0,IF(F10=Sheet2!$A$4,0.1,0.2))+IF(G10=Sheet2!$A$5,0,IF(G10=Sheet2!$A$4,0.1,0.2))+IF(H10=Sheet2!$A$5,0,IF(H10=Sheet2!$A$4,0.1,0.2))+IF(I10=Sheet2!$A$5,0,IF(I10=Sheet2!$A$4,0.1,0.2))+IF(J10=Sheet2!$A$5,0,IF(J10=Sheet2!$A$4,0.1,0.2)))</f>
        <v>0</v>
      </c>
      <c r="L10" s="37">
        <f>(IF(F10=Sheet2!$A$5,0,IF(F10=Sheet2!$A$4,0.5,1))+IF(G10=Sheet2!$A$5,0,IF(G10=Sheet2!$A$4,0.5,1))+IF(H10=Sheet2!$A$5,0,IF(H10=Sheet2!$A$4,0.5,1))+IF(I10=Sheet2!$A$5,0,IF(I10=Sheet2!$A$4,0.5,1))+IF(J10=Sheet2!$A$5,0,IF(J10=Sheet2!$A$4,0.5,1)))</f>
        <v>0</v>
      </c>
      <c r="M10" s="27">
        <f t="shared" si="2"/>
        <v>0</v>
      </c>
      <c r="N10" s="37">
        <f t="shared" si="0"/>
        <v>0</v>
      </c>
      <c r="O10" s="82"/>
      <c r="P10" s="82"/>
      <c r="Q10" s="21"/>
    </row>
    <row r="11" spans="1:17" ht="24" customHeight="1" x14ac:dyDescent="0.75">
      <c r="A11" s="76"/>
      <c r="B11" s="91"/>
      <c r="C11" s="3" t="s">
        <v>10</v>
      </c>
      <c r="D11" s="30">
        <v>0.01</v>
      </c>
      <c r="E11" s="30">
        <f t="shared" si="3"/>
        <v>0.11111111111111112</v>
      </c>
      <c r="F11" s="68" t="s">
        <v>106</v>
      </c>
      <c r="G11" s="68" t="s">
        <v>106</v>
      </c>
      <c r="H11" s="68" t="s">
        <v>106</v>
      </c>
      <c r="I11" s="68" t="s">
        <v>106</v>
      </c>
      <c r="J11" s="68" t="s">
        <v>106</v>
      </c>
      <c r="K11" s="27">
        <f>(IF(F11=Sheet2!$A$5,0,IF(F11=Sheet2!$A$4,0.1,0.2))+IF(G11=Sheet2!$A$5,0,IF(G11=Sheet2!$A$4,0.1,0.2))+IF(H11=Sheet2!$A$5,0,IF(H11=Sheet2!$A$4,0.1,0.2))+IF(I11=Sheet2!$A$5,0,IF(I11=Sheet2!$A$4,0.1,0.2))+IF(J11=Sheet2!$A$5,0,IF(J11=Sheet2!$A$4,0.1,0.2)))</f>
        <v>0</v>
      </c>
      <c r="L11" s="37">
        <f>(IF(F11=Sheet2!$A$5,0,IF(F11=Sheet2!$A$4,0.5,1))+IF(G11=Sheet2!$A$5,0,IF(G11=Sheet2!$A$4,0.5,1))+IF(H11=Sheet2!$A$5,0,IF(H11=Sheet2!$A$4,0.5,1))+IF(I11=Sheet2!$A$5,0,IF(I11=Sheet2!$A$4,0.5,1))+IF(J11=Sheet2!$A$5,0,IF(J11=Sheet2!$A$4,0.5,1)))</f>
        <v>0</v>
      </c>
      <c r="M11" s="27">
        <f t="shared" si="2"/>
        <v>0</v>
      </c>
      <c r="N11" s="37">
        <f t="shared" si="0"/>
        <v>0</v>
      </c>
      <c r="O11" s="82"/>
      <c r="P11" s="82"/>
      <c r="Q11" s="21"/>
    </row>
    <row r="12" spans="1:17" ht="24" customHeight="1" x14ac:dyDescent="0.75">
      <c r="A12" s="76"/>
      <c r="B12" s="91"/>
      <c r="C12" s="3" t="s">
        <v>94</v>
      </c>
      <c r="D12" s="30">
        <v>0.01</v>
      </c>
      <c r="E12" s="30">
        <f t="shared" si="3"/>
        <v>0.11111111111111112</v>
      </c>
      <c r="F12" s="68" t="s">
        <v>106</v>
      </c>
      <c r="G12" s="68" t="s">
        <v>106</v>
      </c>
      <c r="H12" s="68" t="s">
        <v>106</v>
      </c>
      <c r="I12" s="68" t="s">
        <v>106</v>
      </c>
      <c r="J12" s="68" t="s">
        <v>106</v>
      </c>
      <c r="K12" s="27">
        <f>(IF(F12=Sheet2!$A$5,0,IF(F12=Sheet2!$A$4,0.1,0.2))+IF(G12=Sheet2!$A$5,0,IF(G12=Sheet2!$A$4,0.1,0.2))+IF(H12=Sheet2!$A$5,0,IF(H12=Sheet2!$A$4,0.1,0.2))+IF(I12=Sheet2!$A$5,0,IF(I12=Sheet2!$A$4,0.1,0.2))+IF(J12=Sheet2!$A$5,0,IF(J12=Sheet2!$A$4,0.1,0.2)))</f>
        <v>0</v>
      </c>
      <c r="L12" s="37">
        <f>(IF(F12=Sheet2!$A$5,0,IF(F12=Sheet2!$A$4,0.5,1))+IF(G12=Sheet2!$A$5,0,IF(G12=Sheet2!$A$4,0.5,1))+IF(H12=Sheet2!$A$5,0,IF(H12=Sheet2!$A$4,0.5,1))+IF(I12=Sheet2!$A$5,0,IF(I12=Sheet2!$A$4,0.5,1))+IF(J12=Sheet2!$A$5,0,IF(J12=Sheet2!$A$4,0.5,1)))</f>
        <v>0</v>
      </c>
      <c r="M12" s="27">
        <f t="shared" si="2"/>
        <v>0</v>
      </c>
      <c r="N12" s="37">
        <f t="shared" si="0"/>
        <v>0</v>
      </c>
      <c r="O12" s="82"/>
      <c r="P12" s="82"/>
      <c r="Q12" s="21"/>
    </row>
    <row r="13" spans="1:17" ht="24" customHeight="1" x14ac:dyDescent="0.75">
      <c r="A13" s="76"/>
      <c r="B13" s="91"/>
      <c r="C13" s="3" t="s">
        <v>13</v>
      </c>
      <c r="D13" s="30">
        <v>0.01</v>
      </c>
      <c r="E13" s="30">
        <f t="shared" si="3"/>
        <v>0.11111111111111112</v>
      </c>
      <c r="F13" s="68" t="s">
        <v>106</v>
      </c>
      <c r="G13" s="68" t="s">
        <v>106</v>
      </c>
      <c r="H13" s="68" t="s">
        <v>106</v>
      </c>
      <c r="I13" s="68" t="s">
        <v>106</v>
      </c>
      <c r="J13" s="68" t="s">
        <v>106</v>
      </c>
      <c r="K13" s="27">
        <f>(IF(F13=Sheet2!$A$5,0,IF(F13=Sheet2!$A$4,0.1,0.2))+IF(G13=Sheet2!$A$5,0,IF(G13=Sheet2!$A$4,0.1,0.2))+IF(H13=Sheet2!$A$5,0,IF(H13=Sheet2!$A$4,0.1,0.2))+IF(I13=Sheet2!$A$5,0,IF(I13=Sheet2!$A$4,0.1,0.2))+IF(J13=Sheet2!$A$5,0,IF(J13=Sheet2!$A$4,0.1,0.2)))</f>
        <v>0</v>
      </c>
      <c r="L13" s="37">
        <f>(IF(F13=Sheet2!$A$5,0,IF(F13=Sheet2!$A$4,0.5,1))+IF(G13=Sheet2!$A$5,0,IF(G13=Sheet2!$A$4,0.5,1))+IF(H13=Sheet2!$A$5,0,IF(H13=Sheet2!$A$4,0.5,1))+IF(I13=Sheet2!$A$5,0,IF(I13=Sheet2!$A$4,0.5,1))+IF(J13=Sheet2!$A$5,0,IF(J13=Sheet2!$A$4,0.5,1)))</f>
        <v>0</v>
      </c>
      <c r="M13" s="27">
        <f t="shared" si="2"/>
        <v>0</v>
      </c>
      <c r="N13" s="37">
        <f t="shared" si="0"/>
        <v>0</v>
      </c>
      <c r="O13" s="82"/>
      <c r="P13" s="82"/>
      <c r="Q13" s="21"/>
    </row>
    <row r="14" spans="1:17" ht="24" customHeight="1" x14ac:dyDescent="0.75">
      <c r="A14" s="76"/>
      <c r="B14" s="91"/>
      <c r="C14" s="3" t="s">
        <v>21</v>
      </c>
      <c r="D14" s="30">
        <v>0.02</v>
      </c>
      <c r="E14" s="30">
        <f t="shared" si="3"/>
        <v>0.22222222222222224</v>
      </c>
      <c r="F14" s="68" t="s">
        <v>106</v>
      </c>
      <c r="G14" s="68" t="s">
        <v>106</v>
      </c>
      <c r="H14" s="68" t="s">
        <v>106</v>
      </c>
      <c r="I14" s="68" t="s">
        <v>106</v>
      </c>
      <c r="J14" s="68" t="s">
        <v>106</v>
      </c>
      <c r="K14" s="27">
        <f>(IF(F14=Sheet2!$A$5,0,IF(F14=Sheet2!$A$4,0.1,0.2))+IF(G14=Sheet2!$A$5,0,IF(G14=Sheet2!$A$4,0.1,0.2))+IF(H14=Sheet2!$A$5,0,IF(H14=Sheet2!$A$4,0.1,0.2))+IF(I14=Sheet2!$A$5,0,IF(I14=Sheet2!$A$4,0.1,0.2))+IF(J14=Sheet2!$A$5,0,IF(J14=Sheet2!$A$4,0.1,0.2)))</f>
        <v>0</v>
      </c>
      <c r="L14" s="37">
        <f>(IF(F14=Sheet2!$A$5,0,IF(F14=Sheet2!$A$4,0.5,1))+IF(G14=Sheet2!$A$5,0,IF(G14=Sheet2!$A$4,0.5,1))+IF(H14=Sheet2!$A$5,0,IF(H14=Sheet2!$A$4,0.5,1))+IF(I14=Sheet2!$A$5,0,IF(I14=Sheet2!$A$4,0.5,1))+IF(J14=Sheet2!$A$5,0,IF(J14=Sheet2!$A$4,0.5,1)))</f>
        <v>0</v>
      </c>
      <c r="M14" s="27">
        <f t="shared" si="2"/>
        <v>0</v>
      </c>
      <c r="N14" s="37">
        <f t="shared" si="0"/>
        <v>0</v>
      </c>
      <c r="O14" s="82"/>
      <c r="P14" s="82"/>
      <c r="Q14" s="21"/>
    </row>
    <row r="15" spans="1:17" ht="24" customHeight="1" x14ac:dyDescent="0.75">
      <c r="A15" s="77"/>
      <c r="B15" s="92"/>
      <c r="C15" s="6" t="s">
        <v>22</v>
      </c>
      <c r="D15" s="31">
        <v>0.01</v>
      </c>
      <c r="E15" s="33">
        <f t="shared" si="3"/>
        <v>0.11111111111111112</v>
      </c>
      <c r="F15" s="69" t="s">
        <v>106</v>
      </c>
      <c r="G15" s="69" t="s">
        <v>106</v>
      </c>
      <c r="H15" s="69" t="s">
        <v>106</v>
      </c>
      <c r="I15" s="69" t="s">
        <v>106</v>
      </c>
      <c r="J15" s="69" t="s">
        <v>106</v>
      </c>
      <c r="K15" s="28">
        <f>(IF(F15=Sheet2!$A$5,0,IF(F15=Sheet2!$A$4,0.1,0.2))+IF(G15=Sheet2!$A$5,0,IF(G15=Sheet2!$A$4,0.1,0.2))+IF(H15=Sheet2!$A$5,0,IF(H15=Sheet2!$A$4,0.1,0.2))+IF(I15=Sheet2!$A$5,0,IF(I15=Sheet2!$A$4,0.1,0.2))+IF(J15=Sheet2!$A$5,0,IF(J15=Sheet2!$A$4,0.1,0.2)))</f>
        <v>0</v>
      </c>
      <c r="L15" s="38">
        <f>(IF(F15=Sheet2!$A$5,0,IF(F15=Sheet2!$A$4,0.5,1))+IF(G15=Sheet2!$A$5,0,IF(G15=Sheet2!$A$4,0.5,1))+IF(H15=Sheet2!$A$5,0,IF(H15=Sheet2!$A$4,0.5,1))+IF(I15=Sheet2!$A$5,0,IF(I15=Sheet2!$A$4,0.5,1))+IF(J15=Sheet2!$A$5,0,IF(J15=Sheet2!$A$4,0.5,1)))</f>
        <v>0</v>
      </c>
      <c r="M15" s="28">
        <f t="shared" si="2"/>
        <v>0</v>
      </c>
      <c r="N15" s="38">
        <f t="shared" si="0"/>
        <v>0</v>
      </c>
      <c r="O15" s="83"/>
      <c r="P15" s="83"/>
      <c r="Q15" s="22"/>
    </row>
    <row r="16" spans="1:17" ht="24" customHeight="1" x14ac:dyDescent="0.75">
      <c r="A16" s="75" t="s">
        <v>25</v>
      </c>
      <c r="B16" s="90">
        <f>SUM(D16:D22)</f>
        <v>0.06</v>
      </c>
      <c r="C16" s="2" t="s">
        <v>15</v>
      </c>
      <c r="D16" s="30">
        <v>0.01</v>
      </c>
      <c r="E16" s="29">
        <f>(D16*100%)/$B$16</f>
        <v>0.16666666666666669</v>
      </c>
      <c r="F16" s="24" t="s">
        <v>104</v>
      </c>
      <c r="G16" s="24" t="s">
        <v>104</v>
      </c>
      <c r="H16" s="24" t="s">
        <v>104</v>
      </c>
      <c r="I16" s="24" t="s">
        <v>104</v>
      </c>
      <c r="J16" s="24" t="s">
        <v>104</v>
      </c>
      <c r="K16" s="26">
        <f>(IF(F16=Sheet2!$A$5,0,IF(F16=Sheet2!$A$4,0.1,0.2))+IF(G16=Sheet2!$A$5,0,IF(G16=Sheet2!$A$4,0.1,0.2))+IF(H16=Sheet2!$A$5,0,IF(H16=Sheet2!$A$4,0.1,0.2))+IF(I16=Sheet2!$A$5,0,IF(I16=Sheet2!$A$4,0.1,0.2))+IF(J16=Sheet2!$A$5,0,IF(J16=Sheet2!$A$4,0.1,0.2)))</f>
        <v>0.5</v>
      </c>
      <c r="L16" s="36">
        <f>(IF(F16=Sheet2!$A$5,0,IF(F16=Sheet2!$A$4,0.5,1))+IF(G16=Sheet2!$A$5,0,IF(G16=Sheet2!$A$4,0.5,1))+IF(H16=Sheet2!$A$5,0,IF(H16=Sheet2!$A$4,0.5,1))+IF(I16=Sheet2!$A$5,0,IF(I16=Sheet2!$A$4,0.5,1))+IF(J16=Sheet2!$A$5,0,IF(J16=Sheet2!$A$4,0.5,1)))</f>
        <v>2.5</v>
      </c>
      <c r="M16" s="26">
        <f t="shared" si="2"/>
        <v>8.3333333333333343E-2</v>
      </c>
      <c r="N16" s="36">
        <f t="shared" si="0"/>
        <v>0.41666666666666674</v>
      </c>
      <c r="O16" s="84">
        <f>AVERAGE(L16:L22)</f>
        <v>0.7142857142857143</v>
      </c>
      <c r="P16" s="84">
        <f>SUM(N16:N22)*B16</f>
        <v>3.7500000000000006E-2</v>
      </c>
      <c r="Q16" s="23"/>
    </row>
    <row r="17" spans="1:17" ht="24" customHeight="1" x14ac:dyDescent="0.75">
      <c r="A17" s="76"/>
      <c r="B17" s="91"/>
      <c r="C17" s="3" t="s">
        <v>9</v>
      </c>
      <c r="D17" s="30">
        <v>0.01</v>
      </c>
      <c r="E17" s="30">
        <f t="shared" ref="E17:E22" si="4">(D17*100%)/$B$16</f>
        <v>0.16666666666666669</v>
      </c>
      <c r="F17" s="68" t="s">
        <v>106</v>
      </c>
      <c r="G17" s="68" t="s">
        <v>106</v>
      </c>
      <c r="H17" s="68" t="s">
        <v>106</v>
      </c>
      <c r="I17" s="68" t="s">
        <v>106</v>
      </c>
      <c r="J17" s="68" t="s">
        <v>106</v>
      </c>
      <c r="K17" s="27">
        <f>(IF(F17=Sheet2!$A$5,0,IF(F17=Sheet2!$A$4,0.1,0.2))+IF(G17=Sheet2!$A$5,0,IF(G17=Sheet2!$A$4,0.1,0.2))+IF(H17=Sheet2!$A$5,0,IF(H17=Sheet2!$A$4,0.1,0.2))+IF(I17=Sheet2!$A$5,0,IF(I17=Sheet2!$A$4,0.1,0.2))+IF(J17=Sheet2!$A$5,0,IF(J17=Sheet2!$A$4,0.1,0.2)))</f>
        <v>0</v>
      </c>
      <c r="L17" s="37">
        <f>(IF(F17=Sheet2!$A$5,0,IF(F17=Sheet2!$A$4,0.5,1))+IF(G17=Sheet2!$A$5,0,IF(G17=Sheet2!$A$4,0.5,1))+IF(H17=Sheet2!$A$5,0,IF(H17=Sheet2!$A$4,0.5,1))+IF(I17=Sheet2!$A$5,0,IF(I17=Sheet2!$A$4,0.5,1))+IF(J17=Sheet2!$A$5,0,IF(J17=Sheet2!$A$4,0.5,1)))</f>
        <v>0</v>
      </c>
      <c r="M17" s="27">
        <f t="shared" si="2"/>
        <v>0</v>
      </c>
      <c r="N17" s="37">
        <f t="shared" si="0"/>
        <v>0</v>
      </c>
      <c r="O17" s="85"/>
      <c r="P17" s="85"/>
      <c r="Q17" s="21"/>
    </row>
    <row r="18" spans="1:17" ht="24" customHeight="1" x14ac:dyDescent="0.75">
      <c r="A18" s="76"/>
      <c r="B18" s="91"/>
      <c r="C18" s="3" t="s">
        <v>16</v>
      </c>
      <c r="D18" s="30">
        <v>0.01</v>
      </c>
      <c r="E18" s="30">
        <f t="shared" si="4"/>
        <v>0.16666666666666669</v>
      </c>
      <c r="F18" s="68" t="s">
        <v>106</v>
      </c>
      <c r="G18" s="68" t="s">
        <v>106</v>
      </c>
      <c r="H18" s="68" t="s">
        <v>106</v>
      </c>
      <c r="I18" s="68" t="s">
        <v>106</v>
      </c>
      <c r="J18" s="68" t="s">
        <v>106</v>
      </c>
      <c r="K18" s="27">
        <f>(IF(F18=Sheet2!$A$5,0,IF(F18=Sheet2!$A$4,0.1,0.2))+IF(G18=Sheet2!$A$5,0,IF(G18=Sheet2!$A$4,0.1,0.2))+IF(H18=Sheet2!$A$5,0,IF(H18=Sheet2!$A$4,0.1,0.2))+IF(I18=Sheet2!$A$5,0,IF(I18=Sheet2!$A$4,0.1,0.2))+IF(J18=Sheet2!$A$5,0,IF(J18=Sheet2!$A$4,0.1,0.2)))</f>
        <v>0</v>
      </c>
      <c r="L18" s="37">
        <f>(IF(F18=Sheet2!$A$5,0,IF(F18=Sheet2!$A$4,0.5,1))+IF(G18=Sheet2!$A$5,0,IF(G18=Sheet2!$A$4,0.5,1))+IF(H18=Sheet2!$A$5,0,IF(H18=Sheet2!$A$4,0.5,1))+IF(I18=Sheet2!$A$5,0,IF(I18=Sheet2!$A$4,0.5,1))+IF(J18=Sheet2!$A$5,0,IF(J18=Sheet2!$A$4,0.5,1)))</f>
        <v>0</v>
      </c>
      <c r="M18" s="27">
        <f t="shared" si="2"/>
        <v>0</v>
      </c>
      <c r="N18" s="37">
        <f t="shared" si="0"/>
        <v>0</v>
      </c>
      <c r="O18" s="85"/>
      <c r="P18" s="85"/>
      <c r="Q18" s="21"/>
    </row>
    <row r="19" spans="1:17" ht="24" customHeight="1" x14ac:dyDescent="0.75">
      <c r="A19" s="76"/>
      <c r="B19" s="91"/>
      <c r="C19" s="3" t="s">
        <v>73</v>
      </c>
      <c r="D19" s="30">
        <v>0.01</v>
      </c>
      <c r="E19" s="30">
        <f t="shared" si="4"/>
        <v>0.16666666666666669</v>
      </c>
      <c r="F19" s="68" t="s">
        <v>106</v>
      </c>
      <c r="G19" s="68" t="s">
        <v>106</v>
      </c>
      <c r="H19" s="68" t="s">
        <v>106</v>
      </c>
      <c r="I19" s="68" t="s">
        <v>106</v>
      </c>
      <c r="J19" s="68" t="s">
        <v>106</v>
      </c>
      <c r="K19" s="27">
        <f>(IF(F19=Sheet2!$A$5,0,IF(F19=Sheet2!$A$4,0.1,0.2))+IF(G19=Sheet2!$A$5,0,IF(G19=Sheet2!$A$4,0.1,0.2))+IF(H19=Sheet2!$A$5,0,IF(H19=Sheet2!$A$4,0.1,0.2))+IF(I19=Sheet2!$A$5,0,IF(I19=Sheet2!$A$4,0.1,0.2))+IF(J19=Sheet2!$A$5,0,IF(J19=Sheet2!$A$4,0.1,0.2)))</f>
        <v>0</v>
      </c>
      <c r="L19" s="37">
        <f>(IF(F19=Sheet2!$A$5,0,IF(F19=Sheet2!$A$4,0.5,1))+IF(G19=Sheet2!$A$5,0,IF(G19=Sheet2!$A$4,0.5,1))+IF(H19=Sheet2!$A$5,0,IF(H19=Sheet2!$A$4,0.5,1))+IF(I19=Sheet2!$A$5,0,IF(I19=Sheet2!$A$4,0.5,1))+IF(J19=Sheet2!$A$5,0,IF(J19=Sheet2!$A$4,0.5,1)))</f>
        <v>0</v>
      </c>
      <c r="M19" s="27">
        <f t="shared" si="2"/>
        <v>0</v>
      </c>
      <c r="N19" s="37">
        <f t="shared" si="0"/>
        <v>0</v>
      </c>
      <c r="O19" s="85"/>
      <c r="P19" s="85"/>
      <c r="Q19" s="21"/>
    </row>
    <row r="20" spans="1:17" ht="24" customHeight="1" x14ac:dyDescent="0.75">
      <c r="A20" s="76"/>
      <c r="B20" s="91"/>
      <c r="C20" s="3" t="s">
        <v>17</v>
      </c>
      <c r="D20" s="30">
        <v>0.01</v>
      </c>
      <c r="E20" s="30">
        <f t="shared" si="4"/>
        <v>0.16666666666666669</v>
      </c>
      <c r="F20" s="68" t="s">
        <v>106</v>
      </c>
      <c r="G20" s="68" t="s">
        <v>106</v>
      </c>
      <c r="H20" s="68" t="s">
        <v>106</v>
      </c>
      <c r="I20" s="68" t="s">
        <v>106</v>
      </c>
      <c r="J20" s="68" t="s">
        <v>106</v>
      </c>
      <c r="K20" s="27">
        <f>(IF(F20=Sheet2!$A$5,0,IF(F20=Sheet2!$A$4,0.1,0.2))+IF(G20=Sheet2!$A$5,0,IF(G20=Sheet2!$A$4,0.1,0.2))+IF(H20=Sheet2!$A$5,0,IF(H20=Sheet2!$A$4,0.1,0.2))+IF(I20=Sheet2!$A$5,0,IF(I20=Sheet2!$A$4,0.1,0.2))+IF(J20=Sheet2!$A$5,0,IF(J20=Sheet2!$A$4,0.1,0.2)))</f>
        <v>0</v>
      </c>
      <c r="L20" s="37">
        <f>(IF(F20=Sheet2!$A$5,0,IF(F20=Sheet2!$A$4,0.5,1))+IF(G20=Sheet2!$A$5,0,IF(G20=Sheet2!$A$4,0.5,1))+IF(H20=Sheet2!$A$5,0,IF(H20=Sheet2!$A$4,0.5,1))+IF(I20=Sheet2!$A$5,0,IF(I20=Sheet2!$A$4,0.5,1))+IF(J20=Sheet2!$A$5,0,IF(J20=Sheet2!$A$4,0.5,1)))</f>
        <v>0</v>
      </c>
      <c r="M20" s="27">
        <f t="shared" si="2"/>
        <v>0</v>
      </c>
      <c r="N20" s="37">
        <f t="shared" si="0"/>
        <v>0</v>
      </c>
      <c r="O20" s="85"/>
      <c r="P20" s="85"/>
      <c r="Q20" s="21"/>
    </row>
    <row r="21" spans="1:17" ht="24" customHeight="1" x14ac:dyDescent="0.75">
      <c r="A21" s="76"/>
      <c r="B21" s="91"/>
      <c r="C21" s="3" t="s">
        <v>23</v>
      </c>
      <c r="D21" s="30">
        <v>5.0000000000000001E-3</v>
      </c>
      <c r="E21" s="30">
        <f t="shared" si="4"/>
        <v>8.3333333333333343E-2</v>
      </c>
      <c r="F21" s="68" t="s">
        <v>104</v>
      </c>
      <c r="G21" s="68" t="s">
        <v>104</v>
      </c>
      <c r="H21" s="68" t="s">
        <v>104</v>
      </c>
      <c r="I21" s="68" t="s">
        <v>104</v>
      </c>
      <c r="J21" s="68" t="s">
        <v>104</v>
      </c>
      <c r="K21" s="27">
        <f>(IF(F21=Sheet2!$A$5,0,IF(F21=Sheet2!$A$4,0.1,0.2))+IF(G21=Sheet2!$A$5,0,IF(G21=Sheet2!$A$4,0.1,0.2))+IF(H21=Sheet2!$A$5,0,IF(H21=Sheet2!$A$4,0.1,0.2))+IF(I21=Sheet2!$A$5,0,IF(I21=Sheet2!$A$4,0.1,0.2))+IF(J21=Sheet2!$A$5,0,IF(J21=Sheet2!$A$4,0.1,0.2)))</f>
        <v>0.5</v>
      </c>
      <c r="L21" s="37">
        <f>(IF(F21=Sheet2!$A$5,0,IF(F21=Sheet2!$A$4,0.5,1))+IF(G21=Sheet2!$A$5,0,IF(G21=Sheet2!$A$4,0.5,1))+IF(H21=Sheet2!$A$5,0,IF(H21=Sheet2!$A$4,0.5,1))+IF(I21=Sheet2!$A$5,0,IF(I21=Sheet2!$A$4,0.5,1))+IF(J21=Sheet2!$A$5,0,IF(J21=Sheet2!$A$4,0.5,1)))</f>
        <v>2.5</v>
      </c>
      <c r="M21" s="27">
        <f t="shared" si="2"/>
        <v>4.1666666666666671E-2</v>
      </c>
      <c r="N21" s="37">
        <f t="shared" si="0"/>
        <v>0.20833333333333337</v>
      </c>
      <c r="O21" s="85"/>
      <c r="P21" s="85"/>
      <c r="Q21" s="21"/>
    </row>
    <row r="22" spans="1:17" ht="24" customHeight="1" x14ac:dyDescent="0.75">
      <c r="A22" s="77"/>
      <c r="B22" s="92"/>
      <c r="C22" s="4" t="s">
        <v>24</v>
      </c>
      <c r="D22" s="31">
        <v>5.0000000000000001E-3</v>
      </c>
      <c r="E22" s="33">
        <f t="shared" si="4"/>
        <v>8.3333333333333343E-2</v>
      </c>
      <c r="F22" s="69" t="s">
        <v>106</v>
      </c>
      <c r="G22" s="69" t="s">
        <v>106</v>
      </c>
      <c r="H22" s="69" t="s">
        <v>106</v>
      </c>
      <c r="I22" s="69" t="s">
        <v>106</v>
      </c>
      <c r="J22" s="69" t="s">
        <v>106</v>
      </c>
      <c r="K22" s="28">
        <f>(IF(F22=Sheet2!$A$5,0,IF(F22=Sheet2!$A$4,0.1,0.2))+IF(G22=Sheet2!$A$5,0,IF(G22=Sheet2!$A$4,0.1,0.2))+IF(H22=Sheet2!$A$5,0,IF(H22=Sheet2!$A$4,0.1,0.2))+IF(I22=Sheet2!$A$5,0,IF(I22=Sheet2!$A$4,0.1,0.2))+IF(J22=Sheet2!$A$5,0,IF(J22=Sheet2!$A$4,0.1,0.2)))</f>
        <v>0</v>
      </c>
      <c r="L22" s="38">
        <f>(IF(F22=Sheet2!$A$5,0,IF(F22=Sheet2!$A$4,0.5,1))+IF(G22=Sheet2!$A$5,0,IF(G22=Sheet2!$A$4,0.5,1))+IF(H22=Sheet2!$A$5,0,IF(H22=Sheet2!$A$4,0.5,1))+IF(I22=Sheet2!$A$5,0,IF(I22=Sheet2!$A$4,0.5,1))+IF(J22=Sheet2!$A$5,0,IF(J22=Sheet2!$A$4,0.5,1)))</f>
        <v>0</v>
      </c>
      <c r="M22" s="28">
        <f t="shared" si="2"/>
        <v>0</v>
      </c>
      <c r="N22" s="38">
        <f t="shared" si="0"/>
        <v>0</v>
      </c>
      <c r="O22" s="85"/>
      <c r="P22" s="85"/>
      <c r="Q22" s="70"/>
    </row>
    <row r="23" spans="1:17" ht="24" customHeight="1" x14ac:dyDescent="0.75">
      <c r="A23" s="75" t="s">
        <v>138</v>
      </c>
      <c r="B23" s="90">
        <f>SUM(D23:D29)</f>
        <v>0.1</v>
      </c>
      <c r="C23" s="2" t="s">
        <v>135</v>
      </c>
      <c r="D23" s="30">
        <v>0.02</v>
      </c>
      <c r="E23" s="29">
        <f>(D23*100%)/$B$23</f>
        <v>0.19999999999999998</v>
      </c>
      <c r="F23" s="24" t="s">
        <v>106</v>
      </c>
      <c r="G23" s="24" t="s">
        <v>104</v>
      </c>
      <c r="H23" s="24" t="s">
        <v>106</v>
      </c>
      <c r="I23" s="24" t="s">
        <v>104</v>
      </c>
      <c r="J23" s="24" t="s">
        <v>106</v>
      </c>
      <c r="K23" s="26">
        <f>(IF(F23=Sheet2!$A$5,0,IF(F23=Sheet2!$A$4,0.1,0.2))+IF(G23=Sheet2!$A$5,0,IF(G23=Sheet2!$A$4,0.1,0.2))+IF(H23=Sheet2!$A$5,0,IF(H23=Sheet2!$A$4,0.1,0.2))+IF(I23=Sheet2!$A$5,0,IF(I23=Sheet2!$A$4,0.1,0.2))+IF(J23=Sheet2!$A$5,0,IF(J23=Sheet2!$A$4,0.1,0.2)))</f>
        <v>0.2</v>
      </c>
      <c r="L23" s="36">
        <f>(IF(F23=Sheet2!$A$5,0,IF(F23=Sheet2!$A$4,0.5,1))+IF(G23=Sheet2!$A$5,0,IF(G23=Sheet2!$A$4,0.5,1))+IF(H23=Sheet2!$A$5,0,IF(H23=Sheet2!$A$4,0.5,1))+IF(I23=Sheet2!$A$5,0,IF(I23=Sheet2!$A$4,0.5,1))+IF(J23=Sheet2!$A$5,0,IF(J23=Sheet2!$A$4,0.5,1)))</f>
        <v>1</v>
      </c>
      <c r="M23" s="26">
        <f t="shared" si="2"/>
        <v>0.04</v>
      </c>
      <c r="N23" s="36">
        <f t="shared" si="0"/>
        <v>0.19999999999999998</v>
      </c>
      <c r="O23" s="84">
        <f>AVERAGE(L23:L29)</f>
        <v>2.2857142857142856</v>
      </c>
      <c r="P23" s="84">
        <f>SUM(N23:N29)*B23</f>
        <v>0.23249999999999998</v>
      </c>
      <c r="Q23" s="71"/>
    </row>
    <row r="24" spans="1:17" ht="24" customHeight="1" x14ac:dyDescent="0.75">
      <c r="A24" s="76"/>
      <c r="B24" s="91"/>
      <c r="C24" s="3" t="s">
        <v>137</v>
      </c>
      <c r="D24" s="30">
        <v>0.03</v>
      </c>
      <c r="E24" s="30">
        <f t="shared" ref="E24:E29" si="5">(D24*100%)/$B$23</f>
        <v>0.3</v>
      </c>
      <c r="F24" s="68" t="s">
        <v>105</v>
      </c>
      <c r="G24" s="68" t="s">
        <v>106</v>
      </c>
      <c r="H24" s="68" t="s">
        <v>106</v>
      </c>
      <c r="I24" s="68" t="s">
        <v>104</v>
      </c>
      <c r="J24" s="68" t="s">
        <v>104</v>
      </c>
      <c r="K24" s="27">
        <f>(IF(F24=Sheet2!$A$5,0,IF(F24=Sheet2!$A$4,0.1,0.2))+IF(G24=Sheet2!$A$5,0,IF(G24=Sheet2!$A$4,0.1,0.2))+IF(H24=Sheet2!$A$5,0,IF(H24=Sheet2!$A$4,0.1,0.2))+IF(I24=Sheet2!$A$5,0,IF(I24=Sheet2!$A$4,0.1,0.2))+IF(J24=Sheet2!$A$5,0,IF(J24=Sheet2!$A$4,0.1,0.2)))</f>
        <v>0.4</v>
      </c>
      <c r="L24" s="37">
        <f>(IF(F24=Sheet2!$A$5,0,IF(F24=Sheet2!$A$4,0.5,1))+IF(G24=Sheet2!$A$5,0,IF(G24=Sheet2!$A$4,0.5,1))+IF(H24=Sheet2!$A$5,0,IF(H24=Sheet2!$A$4,0.5,1))+IF(I24=Sheet2!$A$5,0,IF(I24=Sheet2!$A$4,0.5,1))+IF(J24=Sheet2!$A$5,0,IF(J24=Sheet2!$A$4,0.5,1)))</f>
        <v>2</v>
      </c>
      <c r="M24" s="27">
        <f t="shared" si="2"/>
        <v>0.12</v>
      </c>
      <c r="N24" s="37">
        <f t="shared" si="0"/>
        <v>0.6</v>
      </c>
      <c r="O24" s="85"/>
      <c r="P24" s="85"/>
      <c r="Q24" s="21"/>
    </row>
    <row r="25" spans="1:17" ht="24" customHeight="1" x14ac:dyDescent="0.75">
      <c r="A25" s="76"/>
      <c r="B25" s="91"/>
      <c r="C25" s="3" t="s">
        <v>26</v>
      </c>
      <c r="D25" s="30">
        <v>5.0000000000000001E-3</v>
      </c>
      <c r="E25" s="30">
        <f t="shared" si="5"/>
        <v>4.9999999999999996E-2</v>
      </c>
      <c r="F25" s="68" t="s">
        <v>105</v>
      </c>
      <c r="G25" s="68" t="s">
        <v>105</v>
      </c>
      <c r="H25" s="68" t="s">
        <v>105</v>
      </c>
      <c r="I25" s="68" t="s">
        <v>105</v>
      </c>
      <c r="J25" s="68" t="s">
        <v>105</v>
      </c>
      <c r="K25" s="27">
        <f>(IF(F25=Sheet2!$A$5,0,IF(F25=Sheet2!$A$4,0.1,0.2))+IF(G25=Sheet2!$A$5,0,IF(G25=Sheet2!$A$4,0.1,0.2))+IF(H25=Sheet2!$A$5,0,IF(H25=Sheet2!$A$4,0.1,0.2))+IF(I25=Sheet2!$A$5,0,IF(I25=Sheet2!$A$4,0.1,0.2))+IF(J25=Sheet2!$A$5,0,IF(J25=Sheet2!$A$4,0.1,0.2)))</f>
        <v>1</v>
      </c>
      <c r="L25" s="37">
        <f>(IF(F25=Sheet2!$A$5,0,IF(F25=Sheet2!$A$4,0.5,1))+IF(G25=Sheet2!$A$5,0,IF(G25=Sheet2!$A$4,0.5,1))+IF(H25=Sheet2!$A$5,0,IF(H25=Sheet2!$A$4,0.5,1))+IF(I25=Sheet2!$A$5,0,IF(I25=Sheet2!$A$4,0.5,1))+IF(J25=Sheet2!$A$5,0,IF(J25=Sheet2!$A$4,0.5,1)))</f>
        <v>5</v>
      </c>
      <c r="M25" s="27">
        <f t="shared" si="2"/>
        <v>4.9999999999999996E-2</v>
      </c>
      <c r="N25" s="37">
        <f t="shared" si="0"/>
        <v>0.24999999999999997</v>
      </c>
      <c r="O25" s="85"/>
      <c r="P25" s="85"/>
      <c r="Q25" s="21"/>
    </row>
    <row r="26" spans="1:17" ht="24" customHeight="1" x14ac:dyDescent="0.75">
      <c r="A26" s="76"/>
      <c r="B26" s="91"/>
      <c r="C26" s="3" t="s">
        <v>136</v>
      </c>
      <c r="D26" s="30">
        <v>0.03</v>
      </c>
      <c r="E26" s="30">
        <f t="shared" si="5"/>
        <v>0.3</v>
      </c>
      <c r="F26" s="68" t="s">
        <v>105</v>
      </c>
      <c r="G26" s="68" t="s">
        <v>105</v>
      </c>
      <c r="H26" s="68" t="s">
        <v>104</v>
      </c>
      <c r="I26" s="68" t="s">
        <v>104</v>
      </c>
      <c r="J26" s="68" t="s">
        <v>104</v>
      </c>
      <c r="K26" s="27">
        <f>(IF(F26=Sheet2!$A$5,0,IF(F26=Sheet2!$A$4,0.1,0.2))+IF(G26=Sheet2!$A$5,0,IF(G26=Sheet2!$A$4,0.1,0.2))+IF(H26=Sheet2!$A$5,0,IF(H26=Sheet2!$A$4,0.1,0.2))+IF(I26=Sheet2!$A$5,0,IF(I26=Sheet2!$A$4,0.1,0.2))+IF(J26=Sheet2!$A$5,0,IF(J26=Sheet2!$A$4,0.1,0.2)))</f>
        <v>0.7</v>
      </c>
      <c r="L26" s="37">
        <f>(IF(F26=Sheet2!$A$5,0,IF(F26=Sheet2!$A$4,0.5,1))+IF(G26=Sheet2!$A$5,0,IF(G26=Sheet2!$A$4,0.5,1))+IF(H26=Sheet2!$A$5,0,IF(H26=Sheet2!$A$4,0.5,1))+IF(I26=Sheet2!$A$5,0,IF(I26=Sheet2!$A$4,0.5,1))+IF(J26=Sheet2!$A$5,0,IF(J26=Sheet2!$A$4,0.5,1)))</f>
        <v>3.5</v>
      </c>
      <c r="M26" s="27">
        <f t="shared" si="2"/>
        <v>0.21</v>
      </c>
      <c r="N26" s="37">
        <f t="shared" si="0"/>
        <v>1.05</v>
      </c>
      <c r="O26" s="85"/>
      <c r="P26" s="85"/>
      <c r="Q26" s="21"/>
    </row>
    <row r="27" spans="1:17" ht="24" customHeight="1" x14ac:dyDescent="0.75">
      <c r="A27" s="76"/>
      <c r="B27" s="91"/>
      <c r="C27" s="3" t="s">
        <v>27</v>
      </c>
      <c r="D27" s="30">
        <v>5.0000000000000001E-3</v>
      </c>
      <c r="E27" s="30">
        <f t="shared" si="5"/>
        <v>4.9999999999999996E-2</v>
      </c>
      <c r="F27" s="68" t="s">
        <v>106</v>
      </c>
      <c r="G27" s="68" t="s">
        <v>106</v>
      </c>
      <c r="H27" s="68" t="s">
        <v>106</v>
      </c>
      <c r="I27" s="68" t="s">
        <v>106</v>
      </c>
      <c r="J27" s="68" t="s">
        <v>106</v>
      </c>
      <c r="K27" s="27">
        <f>(IF(F27=Sheet2!$A$5,0,IF(F27=Sheet2!$A$4,0.1,0.2))+IF(G27=Sheet2!$A$5,0,IF(G27=Sheet2!$A$4,0.1,0.2))+IF(H27=Sheet2!$A$5,0,IF(H27=Sheet2!$A$4,0.1,0.2))+IF(I27=Sheet2!$A$5,0,IF(I27=Sheet2!$A$4,0.1,0.2))+IF(J27=Sheet2!$A$5,0,IF(J27=Sheet2!$A$4,0.1,0.2)))</f>
        <v>0</v>
      </c>
      <c r="L27" s="37">
        <f>(IF(F27=Sheet2!$A$5,0,IF(F27=Sheet2!$A$4,0.5,1))+IF(G27=Sheet2!$A$5,0,IF(G27=Sheet2!$A$4,0.5,1))+IF(H27=Sheet2!$A$5,0,IF(H27=Sheet2!$A$4,0.5,1))+IF(I27=Sheet2!$A$5,0,IF(I27=Sheet2!$A$4,0.5,1))+IF(J27=Sheet2!$A$5,0,IF(J27=Sheet2!$A$4,0.5,1)))</f>
        <v>0</v>
      </c>
      <c r="M27" s="27">
        <f t="shared" si="2"/>
        <v>0</v>
      </c>
      <c r="N27" s="37">
        <f t="shared" si="0"/>
        <v>0</v>
      </c>
      <c r="O27" s="85"/>
      <c r="P27" s="85"/>
      <c r="Q27" s="21"/>
    </row>
    <row r="28" spans="1:17" ht="24" customHeight="1" x14ac:dyDescent="0.75">
      <c r="A28" s="76"/>
      <c r="B28" s="91"/>
      <c r="C28" s="6" t="s">
        <v>62</v>
      </c>
      <c r="D28" s="30">
        <v>5.0000000000000001E-3</v>
      </c>
      <c r="E28" s="30">
        <f t="shared" si="5"/>
        <v>4.9999999999999996E-2</v>
      </c>
      <c r="F28" s="68" t="s">
        <v>106</v>
      </c>
      <c r="G28" s="68" t="s">
        <v>106</v>
      </c>
      <c r="H28" s="68" t="s">
        <v>106</v>
      </c>
      <c r="I28" s="68" t="s">
        <v>106</v>
      </c>
      <c r="J28" s="68" t="s">
        <v>106</v>
      </c>
      <c r="K28" s="27">
        <f>(IF(F28=Sheet2!$A$5,0,IF(F28=Sheet2!$A$4,0.1,0.2))+IF(G28=Sheet2!$A$5,0,IF(G28=Sheet2!$A$4,0.1,0.2))+IF(H28=Sheet2!$A$5,0,IF(H28=Sheet2!$A$4,0.1,0.2))+IF(I28=Sheet2!$A$5,0,IF(I28=Sheet2!$A$4,0.1,0.2))+IF(J28=Sheet2!$A$5,0,IF(J28=Sheet2!$A$4,0.1,0.2)))</f>
        <v>0</v>
      </c>
      <c r="L28" s="37">
        <f>(IF(F28=Sheet2!$A$5,0,IF(F28=Sheet2!$A$4,0.5,1))+IF(G28=Sheet2!$A$5,0,IF(G28=Sheet2!$A$4,0.5,1))+IF(H28=Sheet2!$A$5,0,IF(H28=Sheet2!$A$4,0.5,1))+IF(I28=Sheet2!$A$5,0,IF(I28=Sheet2!$A$4,0.5,1))+IF(J28=Sheet2!$A$5,0,IF(J28=Sheet2!$A$4,0.5,1)))</f>
        <v>0</v>
      </c>
      <c r="M28" s="27">
        <f t="shared" si="2"/>
        <v>0</v>
      </c>
      <c r="N28" s="37">
        <f t="shared" si="0"/>
        <v>0</v>
      </c>
      <c r="O28" s="85"/>
      <c r="P28" s="85"/>
      <c r="Q28" s="21"/>
    </row>
    <row r="29" spans="1:17" ht="24" customHeight="1" x14ac:dyDescent="0.75">
      <c r="A29" s="77"/>
      <c r="B29" s="92"/>
      <c r="C29" s="4" t="s">
        <v>28</v>
      </c>
      <c r="D29" s="31">
        <v>5.0000000000000001E-3</v>
      </c>
      <c r="E29" s="33">
        <f t="shared" si="5"/>
        <v>4.9999999999999996E-2</v>
      </c>
      <c r="F29" s="69" t="s">
        <v>105</v>
      </c>
      <c r="G29" s="69" t="s">
        <v>105</v>
      </c>
      <c r="H29" s="69" t="s">
        <v>105</v>
      </c>
      <c r="I29" s="69" t="s">
        <v>104</v>
      </c>
      <c r="J29" s="69" t="s">
        <v>105</v>
      </c>
      <c r="K29" s="28">
        <f>(IF(F29=Sheet2!$A$5,0,IF(F29=Sheet2!$A$4,0.1,0.2))+IF(G29=Sheet2!$A$5,0,IF(G29=Sheet2!$A$4,0.1,0.2))+IF(H29=Sheet2!$A$5,0,IF(H29=Sheet2!$A$4,0.1,0.2))+IF(I29=Sheet2!$A$5,0,IF(I29=Sheet2!$A$4,0.1,0.2))+IF(J29=Sheet2!$A$5,0,IF(J29=Sheet2!$A$4,0.1,0.2)))</f>
        <v>0.90000000000000013</v>
      </c>
      <c r="L29" s="38">
        <f>(IF(F29=Sheet2!$A$5,0,IF(F29=Sheet2!$A$4,0.5,1))+IF(G29=Sheet2!$A$5,0,IF(G29=Sheet2!$A$4,0.5,1))+IF(H29=Sheet2!$A$5,0,IF(H29=Sheet2!$A$4,0.5,1))+IF(I29=Sheet2!$A$5,0,IF(I29=Sheet2!$A$4,0.5,1))+IF(J29=Sheet2!$A$5,0,IF(J29=Sheet2!$A$4,0.5,1)))</f>
        <v>4.5</v>
      </c>
      <c r="M29" s="28">
        <f t="shared" si="2"/>
        <v>4.5000000000000005E-2</v>
      </c>
      <c r="N29" s="38">
        <f t="shared" si="0"/>
        <v>0.22499999999999998</v>
      </c>
      <c r="O29" s="86"/>
      <c r="P29" s="86"/>
      <c r="Q29" s="4"/>
    </row>
    <row r="30" spans="1:17" ht="24" customHeight="1" x14ac:dyDescent="0.75">
      <c r="A30" s="76" t="s">
        <v>122</v>
      </c>
      <c r="B30" s="90">
        <f>SUM(D30:D42)</f>
        <v>0.115</v>
      </c>
      <c r="C30" s="5" t="s">
        <v>30</v>
      </c>
      <c r="D30" s="30">
        <v>0.02</v>
      </c>
      <c r="E30" s="30">
        <f t="shared" ref="E30:E42" si="6">(D30*100%)/$B$30</f>
        <v>0.17391304347826086</v>
      </c>
      <c r="F30" s="24" t="s">
        <v>106</v>
      </c>
      <c r="G30" s="24" t="s">
        <v>106</v>
      </c>
      <c r="H30" s="24" t="s">
        <v>106</v>
      </c>
      <c r="I30" s="24" t="s">
        <v>106</v>
      </c>
      <c r="J30" s="24" t="s">
        <v>106</v>
      </c>
      <c r="K30" s="27">
        <f>(IF(F30=Sheet2!$A$5,0,IF(F30=Sheet2!$A$4,0.1,0.2))+IF(G30=Sheet2!$A$5,0,IF(G30=Sheet2!$A$4,0.1,0.2))+IF(H30=Sheet2!$A$5,0,IF(H30=Sheet2!$A$4,0.1,0.2))+IF(I30=Sheet2!$A$5,0,IF(I30=Sheet2!$A$4,0.1,0.2))+IF(J30=Sheet2!$A$5,0,IF(J30=Sheet2!$A$4,0.1,0.2)))</f>
        <v>0</v>
      </c>
      <c r="L30" s="37">
        <f>(IF(F30=Sheet2!$A$5,0,IF(F30=Sheet2!$A$4,0.5,1))+IF(G30=Sheet2!$A$5,0,IF(G30=Sheet2!$A$4,0.5,1))+IF(H30=Sheet2!$A$5,0,IF(H30=Sheet2!$A$4,0.5,1))+IF(I30=Sheet2!$A$5,0,IF(I30=Sheet2!$A$4,0.5,1))+IF(J30=Sheet2!$A$5,0,IF(J30=Sheet2!$A$4,0.5,1)))</f>
        <v>0</v>
      </c>
      <c r="M30" s="27">
        <f t="shared" si="2"/>
        <v>0</v>
      </c>
      <c r="N30" s="37">
        <f t="shared" si="0"/>
        <v>0</v>
      </c>
      <c r="O30" s="85">
        <f>AVERAGE(L30:L42)</f>
        <v>2.3076923076923075</v>
      </c>
      <c r="P30" s="85">
        <f>SUM(N30:N42)*B30</f>
        <v>0.21250000000000002</v>
      </c>
      <c r="Q30" s="20"/>
    </row>
    <row r="31" spans="1:17" ht="24" customHeight="1" x14ac:dyDescent="0.75">
      <c r="A31" s="76"/>
      <c r="B31" s="91"/>
      <c r="C31" s="3" t="s">
        <v>68</v>
      </c>
      <c r="D31" s="30">
        <v>5.0000000000000001E-3</v>
      </c>
      <c r="E31" s="30">
        <f t="shared" si="6"/>
        <v>4.3478260869565216E-2</v>
      </c>
      <c r="F31" s="68" t="s">
        <v>105</v>
      </c>
      <c r="G31" s="68" t="s">
        <v>105</v>
      </c>
      <c r="H31" s="68" t="s">
        <v>105</v>
      </c>
      <c r="I31" s="68" t="s">
        <v>105</v>
      </c>
      <c r="J31" s="68" t="s">
        <v>105</v>
      </c>
      <c r="K31" s="27">
        <f>(IF(F31=Sheet2!$A$5,0,IF(F31=Sheet2!$A$4,0.1,0.2))+IF(G31=Sheet2!$A$5,0,IF(G31=Sheet2!$A$4,0.1,0.2))+IF(H31=Sheet2!$A$5,0,IF(H31=Sheet2!$A$4,0.1,0.2))+IF(I31=Sheet2!$A$5,0,IF(I31=Sheet2!$A$4,0.1,0.2))+IF(J31=Sheet2!$A$5,0,IF(J31=Sheet2!$A$4,0.1,0.2)))</f>
        <v>1</v>
      </c>
      <c r="L31" s="37">
        <f>(IF(F31=Sheet2!$A$5,0,IF(F31=Sheet2!$A$4,0.5,1))+IF(G31=Sheet2!$A$5,0,IF(G31=Sheet2!$A$4,0.5,1))+IF(H31=Sheet2!$A$5,0,IF(H31=Sheet2!$A$4,0.5,1))+IF(I31=Sheet2!$A$5,0,IF(I31=Sheet2!$A$4,0.5,1))+IF(J31=Sheet2!$A$5,0,IF(J31=Sheet2!$A$4,0.5,1)))</f>
        <v>5</v>
      </c>
      <c r="M31" s="27">
        <f t="shared" si="2"/>
        <v>4.3478260869565216E-2</v>
      </c>
      <c r="N31" s="37">
        <f t="shared" si="0"/>
        <v>0.21739130434782608</v>
      </c>
      <c r="O31" s="85"/>
      <c r="P31" s="85"/>
      <c r="Q31" s="3"/>
    </row>
    <row r="32" spans="1:17" ht="24" customHeight="1" x14ac:dyDescent="0.75">
      <c r="A32" s="76"/>
      <c r="B32" s="91"/>
      <c r="C32" s="3" t="s">
        <v>69</v>
      </c>
      <c r="D32" s="30">
        <v>5.0000000000000001E-3</v>
      </c>
      <c r="E32" s="30">
        <f t="shared" si="6"/>
        <v>4.3478260869565216E-2</v>
      </c>
      <c r="F32" s="68" t="s">
        <v>105</v>
      </c>
      <c r="G32" s="68" t="s">
        <v>105</v>
      </c>
      <c r="H32" s="68" t="s">
        <v>105</v>
      </c>
      <c r="I32" s="68" t="s">
        <v>105</v>
      </c>
      <c r="J32" s="68" t="s">
        <v>105</v>
      </c>
      <c r="K32" s="27">
        <f>(IF(F32=Sheet2!$A$5,0,IF(F32=Sheet2!$A$4,0.1,0.2))+IF(G32=Sheet2!$A$5,0,IF(G32=Sheet2!$A$4,0.1,0.2))+IF(H32=Sheet2!$A$5,0,IF(H32=Sheet2!$A$4,0.1,0.2))+IF(I32=Sheet2!$A$5,0,IF(I32=Sheet2!$A$4,0.1,0.2))+IF(J32=Sheet2!$A$5,0,IF(J32=Sheet2!$A$4,0.1,0.2)))</f>
        <v>1</v>
      </c>
      <c r="L32" s="37">
        <f>(IF(F32=Sheet2!$A$5,0,IF(F32=Sheet2!$A$4,0.5,1))+IF(G32=Sheet2!$A$5,0,IF(G32=Sheet2!$A$4,0.5,1))+IF(H32=Sheet2!$A$5,0,IF(H32=Sheet2!$A$4,0.5,1))+IF(I32=Sheet2!$A$5,0,IF(I32=Sheet2!$A$4,0.5,1))+IF(J32=Sheet2!$A$5,0,IF(J32=Sheet2!$A$4,0.5,1)))</f>
        <v>5</v>
      </c>
      <c r="M32" s="27">
        <f t="shared" si="2"/>
        <v>4.3478260869565216E-2</v>
      </c>
      <c r="N32" s="37">
        <f t="shared" si="0"/>
        <v>0.21739130434782608</v>
      </c>
      <c r="O32" s="85"/>
      <c r="P32" s="85"/>
      <c r="Q32" s="3"/>
    </row>
    <row r="33" spans="1:17" ht="24" customHeight="1" x14ac:dyDescent="0.75">
      <c r="A33" s="76"/>
      <c r="B33" s="91"/>
      <c r="C33" s="3" t="s">
        <v>59</v>
      </c>
      <c r="D33" s="30">
        <v>0.01</v>
      </c>
      <c r="E33" s="30">
        <f t="shared" si="6"/>
        <v>8.6956521739130432E-2</v>
      </c>
      <c r="F33" s="68" t="s">
        <v>106</v>
      </c>
      <c r="G33" s="68" t="s">
        <v>106</v>
      </c>
      <c r="H33" s="68" t="s">
        <v>106</v>
      </c>
      <c r="I33" s="68" t="s">
        <v>106</v>
      </c>
      <c r="J33" s="68" t="s">
        <v>106</v>
      </c>
      <c r="K33" s="27">
        <f>(IF(F33=Sheet2!$A$5,0,IF(F33=Sheet2!$A$4,0.1,0.2))+IF(G33=Sheet2!$A$5,0,IF(G33=Sheet2!$A$4,0.1,0.2))+IF(H33=Sheet2!$A$5,0,IF(H33=Sheet2!$A$4,0.1,0.2))+IF(I33=Sheet2!$A$5,0,IF(I33=Sheet2!$A$4,0.1,0.2))+IF(J33=Sheet2!$A$5,0,IF(J33=Sheet2!$A$4,0.1,0.2)))</f>
        <v>0</v>
      </c>
      <c r="L33" s="37">
        <f>(IF(F33=Sheet2!$A$5,0,IF(F33=Sheet2!$A$4,0.5,1))+IF(G33=Sheet2!$A$5,0,IF(G33=Sheet2!$A$4,0.5,1))+IF(H33=Sheet2!$A$5,0,IF(H33=Sheet2!$A$4,0.5,1))+IF(I33=Sheet2!$A$5,0,IF(I33=Sheet2!$A$4,0.5,1))+IF(J33=Sheet2!$A$5,0,IF(J33=Sheet2!$A$4,0.5,1)))</f>
        <v>0</v>
      </c>
      <c r="M33" s="27">
        <f t="shared" si="2"/>
        <v>0</v>
      </c>
      <c r="N33" s="37">
        <f t="shared" si="0"/>
        <v>0</v>
      </c>
      <c r="O33" s="85"/>
      <c r="P33" s="85"/>
      <c r="Q33" s="21"/>
    </row>
    <row r="34" spans="1:17" ht="24" customHeight="1" x14ac:dyDescent="0.75">
      <c r="A34" s="76"/>
      <c r="B34" s="91"/>
      <c r="C34" s="3" t="s">
        <v>31</v>
      </c>
      <c r="D34" s="30">
        <v>1.4999999999999999E-2</v>
      </c>
      <c r="E34" s="30">
        <f t="shared" si="6"/>
        <v>0.13043478260869565</v>
      </c>
      <c r="F34" s="68" t="s">
        <v>104</v>
      </c>
      <c r="G34" s="68" t="s">
        <v>104</v>
      </c>
      <c r="H34" s="68" t="s">
        <v>104</v>
      </c>
      <c r="I34" s="68" t="s">
        <v>104</v>
      </c>
      <c r="J34" s="68" t="s">
        <v>104</v>
      </c>
      <c r="K34" s="27">
        <f>(IF(F34=Sheet2!$A$5,0,IF(F34=Sheet2!$A$4,0.1,0.2))+IF(G34=Sheet2!$A$5,0,IF(G34=Sheet2!$A$4,0.1,0.2))+IF(H34=Sheet2!$A$5,0,IF(H34=Sheet2!$A$4,0.1,0.2))+IF(I34=Sheet2!$A$5,0,IF(I34=Sheet2!$A$4,0.1,0.2))+IF(J34=Sheet2!$A$5,0,IF(J34=Sheet2!$A$4,0.1,0.2)))</f>
        <v>0.5</v>
      </c>
      <c r="L34" s="37">
        <f>(IF(F34=Sheet2!$A$5,0,IF(F34=Sheet2!$A$4,0.5,1))+IF(G34=Sheet2!$A$5,0,IF(G34=Sheet2!$A$4,0.5,1))+IF(H34=Sheet2!$A$5,0,IF(H34=Sheet2!$A$4,0.5,1))+IF(I34=Sheet2!$A$5,0,IF(I34=Sheet2!$A$4,0.5,1))+IF(J34=Sheet2!$A$5,0,IF(J34=Sheet2!$A$4,0.5,1)))</f>
        <v>2.5</v>
      </c>
      <c r="M34" s="27">
        <f t="shared" si="2"/>
        <v>6.5217391304347824E-2</v>
      </c>
      <c r="N34" s="37">
        <f t="shared" ref="N34:N60" si="7">L34*E34</f>
        <v>0.32608695652173914</v>
      </c>
      <c r="O34" s="85"/>
      <c r="P34" s="85"/>
      <c r="Q34" s="3"/>
    </row>
    <row r="35" spans="1:17" ht="24" customHeight="1" x14ac:dyDescent="0.75">
      <c r="A35" s="76"/>
      <c r="B35" s="91"/>
      <c r="C35" s="3" t="s">
        <v>95</v>
      </c>
      <c r="D35" s="30">
        <v>0.01</v>
      </c>
      <c r="E35" s="30">
        <f t="shared" si="6"/>
        <v>8.6956521739130432E-2</v>
      </c>
      <c r="F35" s="68" t="s">
        <v>106</v>
      </c>
      <c r="G35" s="68" t="s">
        <v>106</v>
      </c>
      <c r="H35" s="68" t="s">
        <v>106</v>
      </c>
      <c r="I35" s="68" t="s">
        <v>106</v>
      </c>
      <c r="J35" s="68" t="s">
        <v>106</v>
      </c>
      <c r="K35" s="27">
        <f>(IF(F35=Sheet2!$A$5,0,IF(F35=Sheet2!$A$4,0.1,0.2))+IF(G35=Sheet2!$A$5,0,IF(G35=Sheet2!$A$4,0.1,0.2))+IF(H35=Sheet2!$A$5,0,IF(H35=Sheet2!$A$4,0.1,0.2))+IF(I35=Sheet2!$A$5,0,IF(I35=Sheet2!$A$4,0.1,0.2))+IF(J35=Sheet2!$A$5,0,IF(J35=Sheet2!$A$4,0.1,0.2)))</f>
        <v>0</v>
      </c>
      <c r="L35" s="37">
        <f>(IF(F35=Sheet2!$A$5,0,IF(F35=Sheet2!$A$4,0.5,1))+IF(G35=Sheet2!$A$5,0,IF(G35=Sheet2!$A$4,0.5,1))+IF(H35=Sheet2!$A$5,0,IF(H35=Sheet2!$A$4,0.5,1))+IF(I35=Sheet2!$A$5,0,IF(I35=Sheet2!$A$4,0.5,1))+IF(J35=Sheet2!$A$5,0,IF(J35=Sheet2!$A$4,0.5,1)))</f>
        <v>0</v>
      </c>
      <c r="M35" s="27">
        <f t="shared" si="2"/>
        <v>0</v>
      </c>
      <c r="N35" s="37">
        <f t="shared" si="7"/>
        <v>0</v>
      </c>
      <c r="O35" s="85"/>
      <c r="P35" s="85"/>
      <c r="Q35" s="21"/>
    </row>
    <row r="36" spans="1:17" ht="24" customHeight="1" x14ac:dyDescent="0.75">
      <c r="A36" s="76"/>
      <c r="B36" s="91"/>
      <c r="C36" s="3" t="s">
        <v>98</v>
      </c>
      <c r="D36" s="30">
        <v>5.0000000000000001E-3</v>
      </c>
      <c r="E36" s="30">
        <f t="shared" si="6"/>
        <v>4.3478260869565216E-2</v>
      </c>
      <c r="F36" s="68" t="s">
        <v>106</v>
      </c>
      <c r="G36" s="68" t="s">
        <v>106</v>
      </c>
      <c r="H36" s="68" t="s">
        <v>106</v>
      </c>
      <c r="I36" s="68" t="s">
        <v>106</v>
      </c>
      <c r="J36" s="68" t="s">
        <v>106</v>
      </c>
      <c r="K36" s="27">
        <f>(IF(F36=Sheet2!$A$5,0,IF(F36=Sheet2!$A$4,0.1,0.2))+IF(G36=Sheet2!$A$5,0,IF(G36=Sheet2!$A$4,0.1,0.2))+IF(H36=Sheet2!$A$5,0,IF(H36=Sheet2!$A$4,0.1,0.2))+IF(I36=Sheet2!$A$5,0,IF(I36=Sheet2!$A$4,0.1,0.2))+IF(J36=Sheet2!$A$5,0,IF(J36=Sheet2!$A$4,0.1,0.2)))</f>
        <v>0</v>
      </c>
      <c r="L36" s="37">
        <f>(IF(F36=Sheet2!$A$5,0,IF(F36=Sheet2!$A$4,0.5,1))+IF(G36=Sheet2!$A$5,0,IF(G36=Sheet2!$A$4,0.5,1))+IF(H36=Sheet2!$A$5,0,IF(H36=Sheet2!$A$4,0.5,1))+IF(I36=Sheet2!$A$5,0,IF(I36=Sheet2!$A$4,0.5,1))+IF(J36=Sheet2!$A$5,0,IF(J36=Sheet2!$A$4,0.5,1)))</f>
        <v>0</v>
      </c>
      <c r="M36" s="27">
        <f t="shared" si="2"/>
        <v>0</v>
      </c>
      <c r="N36" s="37">
        <f t="shared" si="7"/>
        <v>0</v>
      </c>
      <c r="O36" s="85"/>
      <c r="P36" s="85"/>
      <c r="Q36" s="21"/>
    </row>
    <row r="37" spans="1:17" ht="24" customHeight="1" x14ac:dyDescent="0.75">
      <c r="A37" s="76"/>
      <c r="B37" s="91"/>
      <c r="C37" s="3" t="s">
        <v>29</v>
      </c>
      <c r="D37" s="30">
        <v>0.01</v>
      </c>
      <c r="E37" s="30">
        <f t="shared" si="6"/>
        <v>8.6956521739130432E-2</v>
      </c>
      <c r="F37" s="68" t="s">
        <v>104</v>
      </c>
      <c r="G37" s="68" t="s">
        <v>104</v>
      </c>
      <c r="H37" s="68" t="s">
        <v>104</v>
      </c>
      <c r="I37" s="68" t="s">
        <v>104</v>
      </c>
      <c r="J37" s="68" t="s">
        <v>104</v>
      </c>
      <c r="K37" s="27">
        <f>(IF(F37=Sheet2!$A$5,0,IF(F37=Sheet2!$A$4,0.1,0.2))+IF(G37=Sheet2!$A$5,0,IF(G37=Sheet2!$A$4,0.1,0.2))+IF(H37=Sheet2!$A$5,0,IF(H37=Sheet2!$A$4,0.1,0.2))+IF(I37=Sheet2!$A$5,0,IF(I37=Sheet2!$A$4,0.1,0.2))+IF(J37=Sheet2!$A$5,0,IF(J37=Sheet2!$A$4,0.1,0.2)))</f>
        <v>0.5</v>
      </c>
      <c r="L37" s="37">
        <f>(IF(F37=Sheet2!$A$5,0,IF(F37=Sheet2!$A$4,0.5,1))+IF(G37=Sheet2!$A$5,0,IF(G37=Sheet2!$A$4,0.5,1))+IF(H37=Sheet2!$A$5,0,IF(H37=Sheet2!$A$4,0.5,1))+IF(I37=Sheet2!$A$5,0,IF(I37=Sheet2!$A$4,0.5,1))+IF(J37=Sheet2!$A$5,0,IF(J37=Sheet2!$A$4,0.5,1)))</f>
        <v>2.5</v>
      </c>
      <c r="M37" s="27">
        <f t="shared" si="2"/>
        <v>4.3478260869565216E-2</v>
      </c>
      <c r="N37" s="37">
        <f t="shared" si="7"/>
        <v>0.21739130434782608</v>
      </c>
      <c r="O37" s="85"/>
      <c r="P37" s="85"/>
      <c r="Q37" s="3"/>
    </row>
    <row r="38" spans="1:17" ht="24" customHeight="1" x14ac:dyDescent="0.75">
      <c r="A38" s="76"/>
      <c r="B38" s="91"/>
      <c r="C38" s="3" t="s">
        <v>61</v>
      </c>
      <c r="D38" s="30">
        <v>0.01</v>
      </c>
      <c r="E38" s="30">
        <f t="shared" si="6"/>
        <v>8.6956521739130432E-2</v>
      </c>
      <c r="F38" s="68" t="s">
        <v>105</v>
      </c>
      <c r="G38" s="68" t="s">
        <v>105</v>
      </c>
      <c r="H38" s="68" t="s">
        <v>105</v>
      </c>
      <c r="I38" s="68" t="s">
        <v>105</v>
      </c>
      <c r="J38" s="68" t="s">
        <v>105</v>
      </c>
      <c r="K38" s="27">
        <f>(IF(F38=Sheet2!$A$5,0,IF(F38=Sheet2!$A$4,0.1,0.2))+IF(G38=Sheet2!$A$5,0,IF(G38=Sheet2!$A$4,0.1,0.2))+IF(H38=Sheet2!$A$5,0,IF(H38=Sheet2!$A$4,0.1,0.2))+IF(I38=Sheet2!$A$5,0,IF(I38=Sheet2!$A$4,0.1,0.2))+IF(J38=Sheet2!$A$5,0,IF(J38=Sheet2!$A$4,0.1,0.2)))</f>
        <v>1</v>
      </c>
      <c r="L38" s="37">
        <f>(IF(F38=Sheet2!$A$5,0,IF(F38=Sheet2!$A$4,0.5,1))+IF(G38=Sheet2!$A$5,0,IF(G38=Sheet2!$A$4,0.5,1))+IF(H38=Sheet2!$A$5,0,IF(H38=Sheet2!$A$4,0.5,1))+IF(I38=Sheet2!$A$5,0,IF(I38=Sheet2!$A$4,0.5,1))+IF(J38=Sheet2!$A$5,0,IF(J38=Sheet2!$A$4,0.5,1)))</f>
        <v>5</v>
      </c>
      <c r="M38" s="27">
        <f t="shared" si="2"/>
        <v>8.6956521739130432E-2</v>
      </c>
      <c r="N38" s="37">
        <f t="shared" si="7"/>
        <v>0.43478260869565216</v>
      </c>
      <c r="O38" s="85"/>
      <c r="P38" s="85"/>
      <c r="Q38" s="3"/>
    </row>
    <row r="39" spans="1:17" ht="24" customHeight="1" x14ac:dyDescent="0.75">
      <c r="A39" s="76"/>
      <c r="B39" s="91"/>
      <c r="C39" s="3" t="s">
        <v>32</v>
      </c>
      <c r="D39" s="30">
        <v>0.01</v>
      </c>
      <c r="E39" s="30">
        <f t="shared" si="6"/>
        <v>8.6956521739130432E-2</v>
      </c>
      <c r="F39" s="68" t="s">
        <v>106</v>
      </c>
      <c r="G39" s="68" t="s">
        <v>106</v>
      </c>
      <c r="H39" s="68" t="s">
        <v>106</v>
      </c>
      <c r="I39" s="68" t="s">
        <v>106</v>
      </c>
      <c r="J39" s="68" t="s">
        <v>106</v>
      </c>
      <c r="K39" s="27">
        <f>(IF(F39=Sheet2!$A$5,0,IF(F39=Sheet2!$A$4,0.1,0.2))+IF(G39=Sheet2!$A$5,0,IF(G39=Sheet2!$A$4,0.1,0.2))+IF(H39=Sheet2!$A$5,0,IF(H39=Sheet2!$A$4,0.1,0.2))+IF(I39=Sheet2!$A$5,0,IF(I39=Sheet2!$A$4,0.1,0.2))+IF(J39=Sheet2!$A$5,0,IF(J39=Sheet2!$A$4,0.1,0.2)))</f>
        <v>0</v>
      </c>
      <c r="L39" s="37">
        <f>(IF(F39=Sheet2!$A$5,0,IF(F39=Sheet2!$A$4,0.5,1))+IF(G39=Sheet2!$A$5,0,IF(G39=Sheet2!$A$4,0.5,1))+IF(H39=Sheet2!$A$5,0,IF(H39=Sheet2!$A$4,0.5,1))+IF(I39=Sheet2!$A$5,0,IF(I39=Sheet2!$A$4,0.5,1))+IF(J39=Sheet2!$A$5,0,IF(J39=Sheet2!$A$4,0.5,1)))</f>
        <v>0</v>
      </c>
      <c r="M39" s="27">
        <f t="shared" si="2"/>
        <v>0</v>
      </c>
      <c r="N39" s="37">
        <f t="shared" si="7"/>
        <v>0</v>
      </c>
      <c r="O39" s="85"/>
      <c r="P39" s="85"/>
      <c r="Q39" s="21"/>
    </row>
    <row r="40" spans="1:17" ht="24" customHeight="1" x14ac:dyDescent="0.75">
      <c r="A40" s="76"/>
      <c r="B40" s="91"/>
      <c r="C40" s="3" t="s">
        <v>33</v>
      </c>
      <c r="D40" s="30">
        <v>5.0000000000000001E-3</v>
      </c>
      <c r="E40" s="30">
        <f t="shared" si="6"/>
        <v>4.3478260869565216E-2</v>
      </c>
      <c r="F40" s="68" t="s">
        <v>105</v>
      </c>
      <c r="G40" s="68" t="s">
        <v>105</v>
      </c>
      <c r="H40" s="68" t="s">
        <v>105</v>
      </c>
      <c r="I40" s="68" t="s">
        <v>105</v>
      </c>
      <c r="J40" s="68" t="s">
        <v>105</v>
      </c>
      <c r="K40" s="27">
        <f>(IF(F40=Sheet2!$A$5,0,IF(F40=Sheet2!$A$4,0.1,0.2))+IF(G40=Sheet2!$A$5,0,IF(G40=Sheet2!$A$4,0.1,0.2))+IF(H40=Sheet2!$A$5,0,IF(H40=Sheet2!$A$4,0.1,0.2))+IF(I40=Sheet2!$A$5,0,IF(I40=Sheet2!$A$4,0.1,0.2))+IF(J40=Sheet2!$A$5,0,IF(J40=Sheet2!$A$4,0.1,0.2)))</f>
        <v>1</v>
      </c>
      <c r="L40" s="37">
        <f>(IF(F40=Sheet2!$A$5,0,IF(F40=Sheet2!$A$4,0.5,1))+IF(G40=Sheet2!$A$5,0,IF(G40=Sheet2!$A$4,0.5,1))+IF(H40=Sheet2!$A$5,0,IF(H40=Sheet2!$A$4,0.5,1))+IF(I40=Sheet2!$A$5,0,IF(I40=Sheet2!$A$4,0.5,1))+IF(J40=Sheet2!$A$5,0,IF(J40=Sheet2!$A$4,0.5,1)))</f>
        <v>5</v>
      </c>
      <c r="M40" s="27">
        <f t="shared" si="2"/>
        <v>4.3478260869565216E-2</v>
      </c>
      <c r="N40" s="37">
        <f t="shared" si="7"/>
        <v>0.21739130434782608</v>
      </c>
      <c r="O40" s="85"/>
      <c r="P40" s="85"/>
      <c r="Q40" s="3"/>
    </row>
    <row r="41" spans="1:17" ht="24" customHeight="1" x14ac:dyDescent="0.75">
      <c r="A41" s="76"/>
      <c r="B41" s="91"/>
      <c r="C41" s="3" t="s">
        <v>34</v>
      </c>
      <c r="D41" s="30">
        <v>5.0000000000000001E-3</v>
      </c>
      <c r="E41" s="30">
        <f t="shared" si="6"/>
        <v>4.3478260869565216E-2</v>
      </c>
      <c r="F41" s="68" t="s">
        <v>105</v>
      </c>
      <c r="G41" s="68" t="s">
        <v>105</v>
      </c>
      <c r="H41" s="68" t="s">
        <v>105</v>
      </c>
      <c r="I41" s="68" t="s">
        <v>105</v>
      </c>
      <c r="J41" s="68" t="s">
        <v>105</v>
      </c>
      <c r="K41" s="27">
        <f>(IF(F41=Sheet2!$A$5,0,IF(F41=Sheet2!$A$4,0.1,0.2))+IF(G41=Sheet2!$A$5,0,IF(G41=Sheet2!$A$4,0.1,0.2))+IF(H41=Sheet2!$A$5,0,IF(H41=Sheet2!$A$4,0.1,0.2))+IF(I41=Sheet2!$A$5,0,IF(I41=Sheet2!$A$4,0.1,0.2))+IF(J41=Sheet2!$A$5,0,IF(J41=Sheet2!$A$4,0.1,0.2)))</f>
        <v>1</v>
      </c>
      <c r="L41" s="37">
        <f>(IF(F41=Sheet2!$A$5,0,IF(F41=Sheet2!$A$4,0.5,1))+IF(G41=Sheet2!$A$5,0,IF(G41=Sheet2!$A$4,0.5,1))+IF(H41=Sheet2!$A$5,0,IF(H41=Sheet2!$A$4,0.5,1))+IF(I41=Sheet2!$A$5,0,IF(I41=Sheet2!$A$4,0.5,1))+IF(J41=Sheet2!$A$5,0,IF(J41=Sheet2!$A$4,0.5,1)))</f>
        <v>5</v>
      </c>
      <c r="M41" s="27">
        <f t="shared" si="2"/>
        <v>4.3478260869565216E-2</v>
      </c>
      <c r="N41" s="37">
        <f t="shared" si="7"/>
        <v>0.21739130434782608</v>
      </c>
      <c r="O41" s="85"/>
      <c r="P41" s="85"/>
      <c r="Q41" s="3"/>
    </row>
    <row r="42" spans="1:17" ht="24" customHeight="1" x14ac:dyDescent="0.75">
      <c r="A42" s="77"/>
      <c r="B42" s="92"/>
      <c r="C42" s="4" t="s">
        <v>35</v>
      </c>
      <c r="D42" s="31">
        <v>5.0000000000000001E-3</v>
      </c>
      <c r="E42" s="33">
        <f t="shared" si="6"/>
        <v>4.3478260869565216E-2</v>
      </c>
      <c r="F42" s="69" t="s">
        <v>106</v>
      </c>
      <c r="G42" s="69" t="s">
        <v>106</v>
      </c>
      <c r="H42" s="69" t="s">
        <v>106</v>
      </c>
      <c r="I42" s="69" t="s">
        <v>106</v>
      </c>
      <c r="J42" s="69" t="s">
        <v>106</v>
      </c>
      <c r="K42" s="28">
        <f>(IF(F42=Sheet2!$A$5,0,IF(F42=Sheet2!$A$4,0.1,0.2))+IF(G42=Sheet2!$A$5,0,IF(G42=Sheet2!$A$4,0.1,0.2))+IF(H42=Sheet2!$A$5,0,IF(H42=Sheet2!$A$4,0.1,0.2))+IF(I42=Sheet2!$A$5,0,IF(I42=Sheet2!$A$4,0.1,0.2))+IF(J42=Sheet2!$A$5,0,IF(J42=Sheet2!$A$4,0.1,0.2)))</f>
        <v>0</v>
      </c>
      <c r="L42" s="38">
        <f>(IF(F42=Sheet2!$A$5,0,IF(F42=Sheet2!$A$4,0.5,1))+IF(G42=Sheet2!$A$5,0,IF(G42=Sheet2!$A$4,0.5,1))+IF(H42=Sheet2!$A$5,0,IF(H42=Sheet2!$A$4,0.5,1))+IF(I42=Sheet2!$A$5,0,IF(I42=Sheet2!$A$4,0.5,1))+IF(J42=Sheet2!$A$5,0,IF(J42=Sheet2!$A$4,0.5,1)))</f>
        <v>0</v>
      </c>
      <c r="M42" s="28">
        <f t="shared" si="2"/>
        <v>0</v>
      </c>
      <c r="N42" s="38">
        <f t="shared" si="7"/>
        <v>0</v>
      </c>
      <c r="O42" s="86"/>
      <c r="P42" s="86"/>
      <c r="Q42" s="70"/>
    </row>
    <row r="43" spans="1:17" ht="24" customHeight="1" x14ac:dyDescent="0.75">
      <c r="A43" s="76" t="s">
        <v>139</v>
      </c>
      <c r="B43" s="78">
        <f>SUM(D43:D49)</f>
        <v>0.09</v>
      </c>
      <c r="C43" s="5" t="s">
        <v>36</v>
      </c>
      <c r="D43" s="30">
        <v>0.02</v>
      </c>
      <c r="E43" s="32">
        <f t="shared" ref="E43:E49" si="8">(D43*100%)/$B$43</f>
        <v>0.22222222222222224</v>
      </c>
      <c r="F43" s="24" t="s">
        <v>106</v>
      </c>
      <c r="G43" s="24" t="s">
        <v>106</v>
      </c>
      <c r="H43" s="24" t="s">
        <v>106</v>
      </c>
      <c r="I43" s="24" t="s">
        <v>106</v>
      </c>
      <c r="J43" s="24" t="s">
        <v>106</v>
      </c>
      <c r="K43" s="27">
        <f>(IF(F43=Sheet2!$A$5,0,IF(F43=Sheet2!$A$4,0.1,0.2))+IF(G43=Sheet2!$A$5,0,IF(G43=Sheet2!$A$4,0.1,0.2))+IF(H43=Sheet2!$A$5,0,IF(H43=Sheet2!$A$4,0.1,0.2))+IF(I43=Sheet2!$A$5,0,IF(I43=Sheet2!$A$4,0.1,0.2))+IF(J43=Sheet2!$A$5,0,IF(J43=Sheet2!$A$4,0.1,0.2)))</f>
        <v>0</v>
      </c>
      <c r="L43" s="37">
        <f>(IF(F43=Sheet2!$A$5,0,IF(F43=Sheet2!$A$4,0.5,1))+IF(G43=Sheet2!$A$5,0,IF(G43=Sheet2!$A$4,0.5,1))+IF(H43=Sheet2!$A$5,0,IF(H43=Sheet2!$A$4,0.5,1))+IF(I43=Sheet2!$A$5,0,IF(I43=Sheet2!$A$4,0.5,1))+IF(J43=Sheet2!$A$5,0,IF(J43=Sheet2!$A$4,0.5,1)))</f>
        <v>0</v>
      </c>
      <c r="M43" s="27">
        <f t="shared" si="2"/>
        <v>0</v>
      </c>
      <c r="N43" s="37">
        <f t="shared" si="7"/>
        <v>0</v>
      </c>
      <c r="O43" s="85">
        <f>AVERAGE(L43:L49)</f>
        <v>0</v>
      </c>
      <c r="P43" s="85">
        <f>SUM(N43:N49)*B43</f>
        <v>0</v>
      </c>
      <c r="Q43" s="20"/>
    </row>
    <row r="44" spans="1:17" ht="24" customHeight="1" x14ac:dyDescent="0.75">
      <c r="A44" s="76"/>
      <c r="B44" s="79"/>
      <c r="C44" s="3" t="s">
        <v>37</v>
      </c>
      <c r="D44" s="30">
        <v>0.02</v>
      </c>
      <c r="E44" s="32">
        <f t="shared" si="8"/>
        <v>0.22222222222222224</v>
      </c>
      <c r="F44" s="68" t="s">
        <v>106</v>
      </c>
      <c r="G44" s="68" t="s">
        <v>106</v>
      </c>
      <c r="H44" s="68" t="s">
        <v>106</v>
      </c>
      <c r="I44" s="68" t="s">
        <v>106</v>
      </c>
      <c r="J44" s="68" t="s">
        <v>106</v>
      </c>
      <c r="K44" s="27">
        <f>(IF(F44=Sheet2!$A$5,0,IF(F44=Sheet2!$A$4,0.1,0.2))+IF(G44=Sheet2!$A$5,0,IF(G44=Sheet2!$A$4,0.1,0.2))+IF(H44=Sheet2!$A$5,0,IF(H44=Sheet2!$A$4,0.1,0.2))+IF(I44=Sheet2!$A$5,0,IF(I44=Sheet2!$A$4,0.1,0.2))+IF(J44=Sheet2!$A$5,0,IF(J44=Sheet2!$A$4,0.1,0.2)))</f>
        <v>0</v>
      </c>
      <c r="L44" s="37">
        <f>(IF(F44=Sheet2!$A$5,0,IF(F44=Sheet2!$A$4,0.5,1))+IF(G44=Sheet2!$A$5,0,IF(G44=Sheet2!$A$4,0.5,1))+IF(H44=Sheet2!$A$5,0,IF(H44=Sheet2!$A$4,0.5,1))+IF(I44=Sheet2!$A$5,0,IF(I44=Sheet2!$A$4,0.5,1))+IF(J44=Sheet2!$A$5,0,IF(J44=Sheet2!$A$4,0.5,1)))</f>
        <v>0</v>
      </c>
      <c r="M44" s="27">
        <f t="shared" si="2"/>
        <v>0</v>
      </c>
      <c r="N44" s="37">
        <f t="shared" si="7"/>
        <v>0</v>
      </c>
      <c r="O44" s="85"/>
      <c r="P44" s="85"/>
      <c r="Q44" s="21"/>
    </row>
    <row r="45" spans="1:17" ht="24" customHeight="1" x14ac:dyDescent="0.75">
      <c r="A45" s="76"/>
      <c r="B45" s="79"/>
      <c r="C45" s="3" t="s">
        <v>38</v>
      </c>
      <c r="D45" s="30">
        <v>0.01</v>
      </c>
      <c r="E45" s="32">
        <f t="shared" si="8"/>
        <v>0.11111111111111112</v>
      </c>
      <c r="F45" s="68" t="s">
        <v>106</v>
      </c>
      <c r="G45" s="68" t="s">
        <v>106</v>
      </c>
      <c r="H45" s="68" t="s">
        <v>106</v>
      </c>
      <c r="I45" s="68" t="s">
        <v>106</v>
      </c>
      <c r="J45" s="68" t="s">
        <v>106</v>
      </c>
      <c r="K45" s="27">
        <f>(IF(F45=Sheet2!$A$5,0,IF(F45=Sheet2!$A$4,0.1,0.2))+IF(G45=Sheet2!$A$5,0,IF(G45=Sheet2!$A$4,0.1,0.2))+IF(H45=Sheet2!$A$5,0,IF(H45=Sheet2!$A$4,0.1,0.2))+IF(I45=Sheet2!$A$5,0,IF(I45=Sheet2!$A$4,0.1,0.2))+IF(J45=Sheet2!$A$5,0,IF(J45=Sheet2!$A$4,0.1,0.2)))</f>
        <v>0</v>
      </c>
      <c r="L45" s="37">
        <f>(IF(F45=Sheet2!$A$5,0,IF(F45=Sheet2!$A$4,0.5,1))+IF(G45=Sheet2!$A$5,0,IF(G45=Sheet2!$A$4,0.5,1))+IF(H45=Sheet2!$A$5,0,IF(H45=Sheet2!$A$4,0.5,1))+IF(I45=Sheet2!$A$5,0,IF(I45=Sheet2!$A$4,0.5,1))+IF(J45=Sheet2!$A$5,0,IF(J45=Sheet2!$A$4,0.5,1)))</f>
        <v>0</v>
      </c>
      <c r="M45" s="27">
        <f t="shared" si="2"/>
        <v>0</v>
      </c>
      <c r="N45" s="37">
        <f t="shared" si="7"/>
        <v>0</v>
      </c>
      <c r="O45" s="85"/>
      <c r="P45" s="85"/>
      <c r="Q45" s="21"/>
    </row>
    <row r="46" spans="1:17" ht="24" customHeight="1" x14ac:dyDescent="0.75">
      <c r="A46" s="76"/>
      <c r="B46" s="79"/>
      <c r="C46" s="3" t="s">
        <v>39</v>
      </c>
      <c r="D46" s="30">
        <v>0.01</v>
      </c>
      <c r="E46" s="32">
        <f t="shared" si="8"/>
        <v>0.11111111111111112</v>
      </c>
      <c r="F46" s="68" t="s">
        <v>106</v>
      </c>
      <c r="G46" s="68" t="s">
        <v>106</v>
      </c>
      <c r="H46" s="68" t="s">
        <v>106</v>
      </c>
      <c r="I46" s="68" t="s">
        <v>106</v>
      </c>
      <c r="J46" s="68" t="s">
        <v>106</v>
      </c>
      <c r="K46" s="27">
        <f>(IF(F46=Sheet2!$A$5,0,IF(F46=Sheet2!$A$4,0.1,0.2))+IF(G46=Sheet2!$A$5,0,IF(G46=Sheet2!$A$4,0.1,0.2))+IF(H46=Sheet2!$A$5,0,IF(H46=Sheet2!$A$4,0.1,0.2))+IF(I46=Sheet2!$A$5,0,IF(I46=Sheet2!$A$4,0.1,0.2))+IF(J46=Sheet2!$A$5,0,IF(J46=Sheet2!$A$4,0.1,0.2)))</f>
        <v>0</v>
      </c>
      <c r="L46" s="37">
        <f>(IF(F46=Sheet2!$A$5,0,IF(F46=Sheet2!$A$4,0.5,1))+IF(G46=Sheet2!$A$5,0,IF(G46=Sheet2!$A$4,0.5,1))+IF(H46=Sheet2!$A$5,0,IF(H46=Sheet2!$A$4,0.5,1))+IF(I46=Sheet2!$A$5,0,IF(I46=Sheet2!$A$4,0.5,1))+IF(J46=Sheet2!$A$5,0,IF(J46=Sheet2!$A$4,0.5,1)))</f>
        <v>0</v>
      </c>
      <c r="M46" s="27">
        <f t="shared" si="2"/>
        <v>0</v>
      </c>
      <c r="N46" s="37">
        <f t="shared" si="7"/>
        <v>0</v>
      </c>
      <c r="O46" s="85"/>
      <c r="P46" s="85"/>
      <c r="Q46" s="21"/>
    </row>
    <row r="47" spans="1:17" ht="24" customHeight="1" x14ac:dyDescent="0.75">
      <c r="A47" s="76"/>
      <c r="B47" s="79"/>
      <c r="C47" s="3" t="s">
        <v>71</v>
      </c>
      <c r="D47" s="30">
        <v>0.01</v>
      </c>
      <c r="E47" s="32">
        <f t="shared" si="8"/>
        <v>0.11111111111111112</v>
      </c>
      <c r="F47" s="68" t="s">
        <v>106</v>
      </c>
      <c r="G47" s="68" t="s">
        <v>106</v>
      </c>
      <c r="H47" s="68" t="s">
        <v>106</v>
      </c>
      <c r="I47" s="68" t="s">
        <v>106</v>
      </c>
      <c r="J47" s="68" t="s">
        <v>106</v>
      </c>
      <c r="K47" s="27">
        <f>(IF(F47=Sheet2!$A$5,0,IF(F47=Sheet2!$A$4,0.1,0.2))+IF(G47=Sheet2!$A$5,0,IF(G47=Sheet2!$A$4,0.1,0.2))+IF(H47=Sheet2!$A$5,0,IF(H47=Sheet2!$A$4,0.1,0.2))+IF(I47=Sheet2!$A$5,0,IF(I47=Sheet2!$A$4,0.1,0.2))+IF(J47=Sheet2!$A$5,0,IF(J47=Sheet2!$A$4,0.1,0.2)))</f>
        <v>0</v>
      </c>
      <c r="L47" s="37">
        <f>(IF(F47=Sheet2!$A$5,0,IF(F47=Sheet2!$A$4,0.5,1))+IF(G47=Sheet2!$A$5,0,IF(G47=Sheet2!$A$4,0.5,1))+IF(H47=Sheet2!$A$5,0,IF(H47=Sheet2!$A$4,0.5,1))+IF(I47=Sheet2!$A$5,0,IF(I47=Sheet2!$A$4,0.5,1))+IF(J47=Sheet2!$A$5,0,IF(J47=Sheet2!$A$4,0.5,1)))</f>
        <v>0</v>
      </c>
      <c r="M47" s="27">
        <f t="shared" si="2"/>
        <v>0</v>
      </c>
      <c r="N47" s="37">
        <f t="shared" si="7"/>
        <v>0</v>
      </c>
      <c r="O47" s="85"/>
      <c r="P47" s="85"/>
      <c r="Q47" s="21"/>
    </row>
    <row r="48" spans="1:17" ht="24" customHeight="1" x14ac:dyDescent="0.75">
      <c r="A48" s="76"/>
      <c r="B48" s="79"/>
      <c r="C48" s="6" t="s">
        <v>93</v>
      </c>
      <c r="D48" s="32">
        <v>0.01</v>
      </c>
      <c r="E48" s="32">
        <f t="shared" si="8"/>
        <v>0.11111111111111112</v>
      </c>
      <c r="F48" s="68" t="s">
        <v>106</v>
      </c>
      <c r="G48" s="68" t="s">
        <v>106</v>
      </c>
      <c r="H48" s="68" t="s">
        <v>106</v>
      </c>
      <c r="I48" s="68" t="s">
        <v>106</v>
      </c>
      <c r="J48" s="68" t="s">
        <v>106</v>
      </c>
      <c r="K48" s="27">
        <f>(IF(F48=Sheet2!$A$5,0,IF(F48=Sheet2!$A$4,0.1,0.2))+IF(G48=Sheet2!$A$5,0,IF(G48=Sheet2!$A$4,0.1,0.2))+IF(H48=Sheet2!$A$5,0,IF(H48=Sheet2!$A$4,0.1,0.2))+IF(I48=Sheet2!$A$5,0,IF(I48=Sheet2!$A$4,0.1,0.2))+IF(J48=Sheet2!$A$5,0,IF(J48=Sheet2!$A$4,0.1,0.2)))</f>
        <v>0</v>
      </c>
      <c r="L48" s="37">
        <f>(IF(F48=Sheet2!$A$5,0,IF(F48=Sheet2!$A$4,0.5,1))+IF(G48=Sheet2!$A$5,0,IF(G48=Sheet2!$A$4,0.5,1))+IF(H48=Sheet2!$A$5,0,IF(H48=Sheet2!$A$4,0.5,1))+IF(I48=Sheet2!$A$5,0,IF(I48=Sheet2!$A$4,0.5,1))+IF(J48=Sheet2!$A$5,0,IF(J48=Sheet2!$A$4,0.5,1)))</f>
        <v>0</v>
      </c>
      <c r="M48" s="27">
        <f t="shared" si="2"/>
        <v>0</v>
      </c>
      <c r="N48" s="37">
        <f t="shared" si="7"/>
        <v>0</v>
      </c>
      <c r="O48" s="85"/>
      <c r="P48" s="85"/>
      <c r="Q48" s="21"/>
    </row>
    <row r="49" spans="1:17" ht="24" customHeight="1" x14ac:dyDescent="0.75">
      <c r="A49" s="76"/>
      <c r="B49" s="79"/>
      <c r="C49" s="6" t="s">
        <v>40</v>
      </c>
      <c r="D49" s="56">
        <v>0.01</v>
      </c>
      <c r="E49" s="32">
        <f t="shared" si="8"/>
        <v>0.11111111111111112</v>
      </c>
      <c r="F49" s="69" t="s">
        <v>106</v>
      </c>
      <c r="G49" s="69" t="s">
        <v>106</v>
      </c>
      <c r="H49" s="69" t="s">
        <v>106</v>
      </c>
      <c r="I49" s="69" t="s">
        <v>106</v>
      </c>
      <c r="J49" s="69" t="s">
        <v>106</v>
      </c>
      <c r="K49" s="57">
        <f>(IF(F49=Sheet2!$A$5,0,IF(F49=Sheet2!$A$4,0.1,0.2))+IF(G49=Sheet2!$A$5,0,IF(G49=Sheet2!$A$4,0.1,0.2))+IF(H49=Sheet2!$A$5,0,IF(H49=Sheet2!$A$4,0.1,0.2))+IF(I49=Sheet2!$A$5,0,IF(I49=Sheet2!$A$4,0.1,0.2))+IF(J49=Sheet2!$A$5,0,IF(J49=Sheet2!$A$4,0.1,0.2)))</f>
        <v>0</v>
      </c>
      <c r="L49" s="58">
        <f>(IF(F49=Sheet2!$A$5,0,IF(F49=Sheet2!$A$4,0.5,1))+IF(G49=Sheet2!$A$5,0,IF(G49=Sheet2!$A$4,0.5,1))+IF(H49=Sheet2!$A$5,0,IF(H49=Sheet2!$A$4,0.5,1))+IF(I49=Sheet2!$A$5,0,IF(I49=Sheet2!$A$4,0.5,1))+IF(J49=Sheet2!$A$5,0,IF(J49=Sheet2!$A$4,0.5,1)))</f>
        <v>0</v>
      </c>
      <c r="M49" s="57">
        <f t="shared" si="2"/>
        <v>0</v>
      </c>
      <c r="N49" s="58">
        <f t="shared" si="7"/>
        <v>0</v>
      </c>
      <c r="O49" s="85"/>
      <c r="P49" s="85"/>
      <c r="Q49" s="70"/>
    </row>
    <row r="50" spans="1:17" ht="39.6" customHeight="1" x14ac:dyDescent="0.3">
      <c r="A50" s="75" t="s">
        <v>64</v>
      </c>
      <c r="B50" s="78">
        <f>SUM(D50:D53)</f>
        <v>0.05</v>
      </c>
      <c r="C50" s="59" t="s">
        <v>18</v>
      </c>
      <c r="D50" s="29">
        <v>1.4999999999999999E-2</v>
      </c>
      <c r="E50" s="29">
        <f>(D50*100%)/$B$50</f>
        <v>0.3</v>
      </c>
      <c r="F50" s="24" t="s">
        <v>104</v>
      </c>
      <c r="G50" s="24" t="s">
        <v>104</v>
      </c>
      <c r="H50" s="24" t="s">
        <v>106</v>
      </c>
      <c r="I50" s="24" t="s">
        <v>104</v>
      </c>
      <c r="J50" s="24" t="s">
        <v>104</v>
      </c>
      <c r="K50" s="25">
        <f>(IF(F50=Sheet2!$A$5,0,IF(F50=Sheet2!$A$4,0.1,0.2))+IF(G50=Sheet2!$A$5,0,IF(G50=Sheet2!$A$4,0.1,0.2))+IF(H50=Sheet2!$A$5,0,IF(H50=Sheet2!$A$4,0.1,0.2))+IF(I50=Sheet2!$A$5,0,IF(I50=Sheet2!$A$4,0.1,0.2))+IF(J50=Sheet2!$A$5,0,IF(J50=Sheet2!$A$4,0.1,0.2)))</f>
        <v>0.4</v>
      </c>
      <c r="L50" s="35">
        <f>(IF(F50=Sheet2!$A$5,0,IF(F50=Sheet2!$A$4,0.5,1))+IF(G50=Sheet2!$A$5,0,IF(G50=Sheet2!$A$4,0.5,1))+IF(H50=Sheet2!$A$5,0,IF(H50=Sheet2!$A$4,0.5,1))+IF(I50=Sheet2!$A$5,0,IF(I50=Sheet2!$A$4,0.5,1))+IF(J50=Sheet2!$A$5,0,IF(J50=Sheet2!$A$4,0.5,1)))</f>
        <v>2</v>
      </c>
      <c r="M50" s="25">
        <f t="shared" si="2"/>
        <v>0.12</v>
      </c>
      <c r="N50" s="35">
        <f t="shared" si="7"/>
        <v>0.6</v>
      </c>
      <c r="O50" s="84">
        <f>AVERAGE(L50:L53)</f>
        <v>1</v>
      </c>
      <c r="P50" s="84">
        <f>SUM(N50:N53)*B50</f>
        <v>0.06</v>
      </c>
      <c r="Q50" s="72"/>
    </row>
    <row r="51" spans="1:17" ht="34.799999999999997" customHeight="1" x14ac:dyDescent="0.3">
      <c r="A51" s="76"/>
      <c r="B51" s="79"/>
      <c r="C51" s="54" t="s">
        <v>19</v>
      </c>
      <c r="D51" s="30">
        <v>1.4999999999999999E-2</v>
      </c>
      <c r="E51" s="30">
        <f t="shared" ref="E51" si="9">(D51*100%)/$B$50</f>
        <v>0.3</v>
      </c>
      <c r="F51" s="68" t="s">
        <v>104</v>
      </c>
      <c r="G51" s="68" t="s">
        <v>104</v>
      </c>
      <c r="H51" s="68" t="s">
        <v>106</v>
      </c>
      <c r="I51" s="68" t="s">
        <v>104</v>
      </c>
      <c r="J51" s="68" t="s">
        <v>104</v>
      </c>
      <c r="K51" s="27">
        <f>(IF(F51=Sheet2!$A$5,0,IF(F51=Sheet2!$A$4,0.1,0.2))+IF(G51=Sheet2!$A$5,0,IF(G51=Sheet2!$A$4,0.1,0.2))+IF(H51=Sheet2!$A$5,0,IF(H51=Sheet2!$A$4,0.1,0.2))+IF(I51=Sheet2!$A$5,0,IF(I51=Sheet2!$A$4,0.1,0.2))+IF(J51=Sheet2!$A$5,0,IF(J51=Sheet2!$A$4,0.1,0.2)))</f>
        <v>0.4</v>
      </c>
      <c r="L51" s="37">
        <f>(IF(F51=Sheet2!$A$5,0,IF(F51=Sheet2!$A$4,0.5,1))+IF(G51=Sheet2!$A$5,0,IF(G51=Sheet2!$A$4,0.5,1))+IF(H51=Sheet2!$A$5,0,IF(H51=Sheet2!$A$4,0.5,1))+IF(I51=Sheet2!$A$5,0,IF(I51=Sheet2!$A$4,0.5,1))+IF(J51=Sheet2!$A$5,0,IF(J51=Sheet2!$A$4,0.5,1)))</f>
        <v>2</v>
      </c>
      <c r="M51" s="27">
        <f t="shared" ref="M51" si="10">K51*E51</f>
        <v>0.12</v>
      </c>
      <c r="N51" s="37">
        <f t="shared" ref="N51" si="11">L51*E51</f>
        <v>0.6</v>
      </c>
      <c r="O51" s="85"/>
      <c r="P51" s="85"/>
      <c r="Q51" s="73"/>
    </row>
    <row r="52" spans="1:17" ht="34.799999999999997" customHeight="1" x14ac:dyDescent="0.3">
      <c r="A52" s="76"/>
      <c r="B52" s="79"/>
      <c r="C52" s="54" t="s">
        <v>133</v>
      </c>
      <c r="D52" s="30">
        <v>0.01</v>
      </c>
      <c r="E52" s="30">
        <f t="shared" ref="E52:E53" si="12">(D52*100%)/$B$50</f>
        <v>0.19999999999999998</v>
      </c>
      <c r="F52" s="68" t="s">
        <v>106</v>
      </c>
      <c r="G52" s="68" t="s">
        <v>106</v>
      </c>
      <c r="H52" s="68" t="s">
        <v>106</v>
      </c>
      <c r="I52" s="68" t="s">
        <v>106</v>
      </c>
      <c r="J52" s="68" t="s">
        <v>106</v>
      </c>
      <c r="K52" s="27">
        <f>(IF(F52=Sheet2!$A$5,0,IF(F52=Sheet2!$A$4,0.1,0.2))+IF(G52=Sheet2!$A$5,0,IF(G52=Sheet2!$A$4,0.1,0.2))+IF(H52=Sheet2!$A$5,0,IF(H52=Sheet2!$A$4,0.1,0.2))+IF(I52=Sheet2!$A$5,0,IF(I52=Sheet2!$A$4,0.1,0.2))+IF(J52=Sheet2!$A$5,0,IF(J52=Sheet2!$A$4,0.1,0.2)))</f>
        <v>0</v>
      </c>
      <c r="L52" s="37">
        <f>(IF(F52=Sheet2!$A$5,0,IF(F52=Sheet2!$A$4,0.5,1))+IF(G52=Sheet2!$A$5,0,IF(G52=Sheet2!$A$4,0.5,1))+IF(H52=Sheet2!$A$5,0,IF(H52=Sheet2!$A$4,0.5,1))+IF(I52=Sheet2!$A$5,0,IF(I52=Sheet2!$A$4,0.5,1))+IF(J52=Sheet2!$A$5,0,IF(J52=Sheet2!$A$4,0.5,1)))</f>
        <v>0</v>
      </c>
      <c r="M52" s="27">
        <f t="shared" si="2"/>
        <v>0</v>
      </c>
      <c r="N52" s="37">
        <f t="shared" si="7"/>
        <v>0</v>
      </c>
      <c r="O52" s="85"/>
      <c r="P52" s="85"/>
      <c r="Q52" s="13"/>
    </row>
    <row r="53" spans="1:17" ht="35.4" customHeight="1" x14ac:dyDescent="0.3">
      <c r="A53" s="77"/>
      <c r="B53" s="80"/>
      <c r="C53" s="55" t="s">
        <v>70</v>
      </c>
      <c r="D53" s="31">
        <v>0.01</v>
      </c>
      <c r="E53" s="33">
        <f t="shared" si="12"/>
        <v>0.19999999999999998</v>
      </c>
      <c r="F53" s="69" t="s">
        <v>106</v>
      </c>
      <c r="G53" s="69" t="s">
        <v>106</v>
      </c>
      <c r="H53" s="69" t="s">
        <v>106</v>
      </c>
      <c r="I53" s="69" t="s">
        <v>106</v>
      </c>
      <c r="J53" s="69" t="s">
        <v>106</v>
      </c>
      <c r="K53" s="28">
        <f>(IF(F53=Sheet2!$A$5,0,IF(F53=Sheet2!$A$4,0.1,0.2))+IF(G53=Sheet2!$A$5,0,IF(G53=Sheet2!$A$4,0.1,0.2))+IF(H53=Sheet2!$A$5,0,IF(H53=Sheet2!$A$4,0.1,0.2))+IF(I53=Sheet2!$A$5,0,IF(I53=Sheet2!$A$4,0.1,0.2))+IF(J53=Sheet2!$A$5,0,IF(J53=Sheet2!$A$4,0.1,0.2)))</f>
        <v>0</v>
      </c>
      <c r="L53" s="38">
        <f>(IF(F53=Sheet2!$A$5,0,IF(F53=Sheet2!$A$4,0.5,1))+IF(G53=Sheet2!$A$5,0,IF(G53=Sheet2!$A$4,0.5,1))+IF(H53=Sheet2!$A$5,0,IF(H53=Sheet2!$A$4,0.5,1))+IF(I53=Sheet2!$A$5,0,IF(I53=Sheet2!$A$4,0.5,1))+IF(J53=Sheet2!$A$5,0,IF(J53=Sheet2!$A$4,0.5,1)))</f>
        <v>0</v>
      </c>
      <c r="M53" s="28">
        <f t="shared" si="2"/>
        <v>0</v>
      </c>
      <c r="N53" s="38">
        <f t="shared" si="7"/>
        <v>0</v>
      </c>
      <c r="O53" s="86"/>
      <c r="P53" s="86"/>
      <c r="Q53" s="14"/>
    </row>
    <row r="54" spans="1:17" ht="24" customHeight="1" x14ac:dyDescent="0.75">
      <c r="A54" s="76" t="s">
        <v>85</v>
      </c>
      <c r="B54" s="79">
        <f>SUM(D54:D59)</f>
        <v>0.08</v>
      </c>
      <c r="C54" s="5" t="s">
        <v>86</v>
      </c>
      <c r="D54" s="30">
        <v>0.02</v>
      </c>
      <c r="E54" s="30">
        <f t="shared" ref="E54:E59" si="13">(D54*100%)/$B$54</f>
        <v>0.25</v>
      </c>
      <c r="F54" s="24" t="s">
        <v>106</v>
      </c>
      <c r="G54" s="24" t="s">
        <v>106</v>
      </c>
      <c r="H54" s="24" t="s">
        <v>106</v>
      </c>
      <c r="I54" s="24" t="s">
        <v>106</v>
      </c>
      <c r="J54" s="24" t="s">
        <v>106</v>
      </c>
      <c r="K54" s="26">
        <f>(IF(F54=Sheet2!$A$5,0,IF(F54=Sheet2!$A$4,0.1,0.2))+IF(G54=Sheet2!$A$5,0,IF(G54=Sheet2!$A$4,0.1,0.2))+IF(H54=Sheet2!$A$5,0,IF(H54=Sheet2!$A$4,0.1,0.2))+IF(I54=Sheet2!$A$5,0,IF(I54=Sheet2!$A$4,0.1,0.2))+IF(J54=Sheet2!$A$5,0,IF(J54=Sheet2!$A$4,0.1,0.2)))</f>
        <v>0</v>
      </c>
      <c r="L54" s="36">
        <f>(IF(F54=Sheet2!$A$5,0,IF(F54=Sheet2!$A$4,0.5,1))+IF(G54=Sheet2!$A$5,0,IF(G54=Sheet2!$A$4,0.5,1))+IF(H54=Sheet2!$A$5,0,IF(H54=Sheet2!$A$4,0.5,1))+IF(I54=Sheet2!$A$5,0,IF(I54=Sheet2!$A$4,0.5,1))+IF(J54=Sheet2!$A$5,0,IF(J54=Sheet2!$A$4,0.5,1)))</f>
        <v>0</v>
      </c>
      <c r="M54" s="26">
        <f t="shared" si="2"/>
        <v>0</v>
      </c>
      <c r="N54" s="36">
        <f t="shared" si="7"/>
        <v>0</v>
      </c>
      <c r="O54" s="85">
        <f>AVERAGE(L54:L59)</f>
        <v>0</v>
      </c>
      <c r="P54" s="85">
        <f>SUM(N54:N88)*B54</f>
        <v>0.31204102564102565</v>
      </c>
      <c r="Q54" s="20"/>
    </row>
    <row r="55" spans="1:17" ht="24" customHeight="1" x14ac:dyDescent="0.75">
      <c r="A55" s="76"/>
      <c r="B55" s="79"/>
      <c r="C55" s="3" t="s">
        <v>87</v>
      </c>
      <c r="D55" s="30">
        <v>0.01</v>
      </c>
      <c r="E55" s="30">
        <f t="shared" si="13"/>
        <v>0.125</v>
      </c>
      <c r="F55" s="68" t="s">
        <v>106</v>
      </c>
      <c r="G55" s="68" t="s">
        <v>106</v>
      </c>
      <c r="H55" s="68" t="s">
        <v>106</v>
      </c>
      <c r="I55" s="68" t="s">
        <v>106</v>
      </c>
      <c r="J55" s="68" t="s">
        <v>106</v>
      </c>
      <c r="K55" s="27">
        <f>(IF(F55=Sheet2!$A$5,0,IF(F55=Sheet2!$A$4,0.1,0.2))+IF(G55=Sheet2!$A$5,0,IF(G55=Sheet2!$A$4,0.1,0.2))+IF(H55=Sheet2!$A$5,0,IF(H55=Sheet2!$A$4,0.1,0.2))+IF(I55=Sheet2!$A$5,0,IF(I55=Sheet2!$A$4,0.1,0.2))+IF(J55=Sheet2!$A$5,0,IF(J55=Sheet2!$A$4,0.1,0.2)))</f>
        <v>0</v>
      </c>
      <c r="L55" s="37">
        <f>(IF(F55=Sheet2!$A$5,0,IF(F55=Sheet2!$A$4,0.5,1))+IF(G55=Sheet2!$A$5,0,IF(G55=Sheet2!$A$4,0.5,1))+IF(H55=Sheet2!$A$5,0,IF(H55=Sheet2!$A$4,0.5,1))+IF(I55=Sheet2!$A$5,0,IF(I55=Sheet2!$A$4,0.5,1))+IF(J55=Sheet2!$A$5,0,IF(J55=Sheet2!$A$4,0.5,1)))</f>
        <v>0</v>
      </c>
      <c r="M55" s="27">
        <f t="shared" si="2"/>
        <v>0</v>
      </c>
      <c r="N55" s="37">
        <f t="shared" si="7"/>
        <v>0</v>
      </c>
      <c r="O55" s="85"/>
      <c r="P55" s="85"/>
      <c r="Q55" s="21"/>
    </row>
    <row r="56" spans="1:17" ht="24" customHeight="1" x14ac:dyDescent="0.75">
      <c r="A56" s="76"/>
      <c r="B56" s="79"/>
      <c r="C56" s="3" t="s">
        <v>88</v>
      </c>
      <c r="D56" s="30">
        <v>0.01</v>
      </c>
      <c r="E56" s="30">
        <f t="shared" si="13"/>
        <v>0.125</v>
      </c>
      <c r="F56" s="68" t="s">
        <v>106</v>
      </c>
      <c r="G56" s="68" t="s">
        <v>106</v>
      </c>
      <c r="H56" s="68" t="s">
        <v>106</v>
      </c>
      <c r="I56" s="68" t="s">
        <v>106</v>
      </c>
      <c r="J56" s="68" t="s">
        <v>106</v>
      </c>
      <c r="K56" s="27">
        <f>(IF(F56=Sheet2!$A$5,0,IF(F56=Sheet2!$A$4,0.1,0.2))+IF(G56=Sheet2!$A$5,0,IF(G56=Sheet2!$A$4,0.1,0.2))+IF(H56=Sheet2!$A$5,0,IF(H56=Sheet2!$A$4,0.1,0.2))+IF(I56=Sheet2!$A$5,0,IF(I56=Sheet2!$A$4,0.1,0.2))+IF(J56=Sheet2!$A$5,0,IF(J56=Sheet2!$A$4,0.1,0.2)))</f>
        <v>0</v>
      </c>
      <c r="L56" s="37">
        <f>(IF(F56=Sheet2!$A$5,0,IF(F56=Sheet2!$A$4,0.5,1))+IF(G56=Sheet2!$A$5,0,IF(G56=Sheet2!$A$4,0.5,1))+IF(H56=Sheet2!$A$5,0,IF(H56=Sheet2!$A$4,0.5,1))+IF(I56=Sheet2!$A$5,0,IF(I56=Sheet2!$A$4,0.5,1))+IF(J56=Sheet2!$A$5,0,IF(J56=Sheet2!$A$4,0.5,1)))</f>
        <v>0</v>
      </c>
      <c r="M56" s="27">
        <f t="shared" si="2"/>
        <v>0</v>
      </c>
      <c r="N56" s="37">
        <f t="shared" si="7"/>
        <v>0</v>
      </c>
      <c r="O56" s="85"/>
      <c r="P56" s="85"/>
      <c r="Q56" s="21"/>
    </row>
    <row r="57" spans="1:17" ht="24" customHeight="1" x14ac:dyDescent="0.75">
      <c r="A57" s="76"/>
      <c r="B57" s="79"/>
      <c r="C57" s="3" t="s">
        <v>89</v>
      </c>
      <c r="D57" s="30">
        <v>0.01</v>
      </c>
      <c r="E57" s="30">
        <f t="shared" si="13"/>
        <v>0.125</v>
      </c>
      <c r="F57" s="68" t="s">
        <v>106</v>
      </c>
      <c r="G57" s="68" t="s">
        <v>106</v>
      </c>
      <c r="H57" s="68" t="s">
        <v>106</v>
      </c>
      <c r="I57" s="68" t="s">
        <v>106</v>
      </c>
      <c r="J57" s="68" t="s">
        <v>106</v>
      </c>
      <c r="K57" s="27">
        <f>(IF(F57=Sheet2!$A$5,0,IF(F57=Sheet2!$A$4,0.1,0.2))+IF(G57=Sheet2!$A$5,0,IF(G57=Sheet2!$A$4,0.1,0.2))+IF(H57=Sheet2!$A$5,0,IF(H57=Sheet2!$A$4,0.1,0.2))+IF(I57=Sheet2!$A$5,0,IF(I57=Sheet2!$A$4,0.1,0.2))+IF(J57=Sheet2!$A$5,0,IF(J57=Sheet2!$A$4,0.1,0.2)))</f>
        <v>0</v>
      </c>
      <c r="L57" s="37">
        <f>(IF(F57=Sheet2!$A$5,0,IF(F57=Sheet2!$A$4,0.5,1))+IF(G57=Sheet2!$A$5,0,IF(G57=Sheet2!$A$4,0.5,1))+IF(H57=Sheet2!$A$5,0,IF(H57=Sheet2!$A$4,0.5,1))+IF(I57=Sheet2!$A$5,0,IF(I57=Sheet2!$A$4,0.5,1))+IF(J57=Sheet2!$A$5,0,IF(J57=Sheet2!$A$4,0.5,1)))</f>
        <v>0</v>
      </c>
      <c r="M57" s="27">
        <f t="shared" si="2"/>
        <v>0</v>
      </c>
      <c r="N57" s="37">
        <f t="shared" si="7"/>
        <v>0</v>
      </c>
      <c r="O57" s="85"/>
      <c r="P57" s="85"/>
      <c r="Q57" s="21"/>
    </row>
    <row r="58" spans="1:17" ht="24" customHeight="1" x14ac:dyDescent="0.75">
      <c r="A58" s="76"/>
      <c r="B58" s="79"/>
      <c r="C58" s="3" t="s">
        <v>41</v>
      </c>
      <c r="D58" s="30">
        <v>0.02</v>
      </c>
      <c r="E58" s="30">
        <f t="shared" si="13"/>
        <v>0.25</v>
      </c>
      <c r="F58" s="68" t="s">
        <v>106</v>
      </c>
      <c r="G58" s="68" t="s">
        <v>106</v>
      </c>
      <c r="H58" s="68" t="s">
        <v>106</v>
      </c>
      <c r="I58" s="68" t="s">
        <v>106</v>
      </c>
      <c r="J58" s="68" t="s">
        <v>106</v>
      </c>
      <c r="K58" s="27">
        <f>(IF(F58=Sheet2!$A$5,0,IF(F58=Sheet2!$A$4,0.1,0.2))+IF(G58=Sheet2!$A$5,0,IF(G58=Sheet2!$A$4,0.1,0.2))+IF(H58=Sheet2!$A$5,0,IF(H58=Sheet2!$A$4,0.1,0.2))+IF(I58=Sheet2!$A$5,0,IF(I58=Sheet2!$A$4,0.1,0.2))+IF(J58=Sheet2!$A$5,0,IF(J58=Sheet2!$A$4,0.1,0.2)))</f>
        <v>0</v>
      </c>
      <c r="L58" s="37">
        <f>(IF(F58=Sheet2!$A$5,0,IF(F58=Sheet2!$A$4,0.5,1))+IF(G58=Sheet2!$A$5,0,IF(G58=Sheet2!$A$4,0.5,1))+IF(H58=Sheet2!$A$5,0,IF(H58=Sheet2!$A$4,0.5,1))+IF(I58=Sheet2!$A$5,0,IF(I58=Sheet2!$A$4,0.5,1))+IF(J58=Sheet2!$A$5,0,IF(J58=Sheet2!$A$4,0.5,1)))</f>
        <v>0</v>
      </c>
      <c r="M58" s="27">
        <f t="shared" si="2"/>
        <v>0</v>
      </c>
      <c r="N58" s="37">
        <f t="shared" si="7"/>
        <v>0</v>
      </c>
      <c r="O58" s="85"/>
      <c r="P58" s="85"/>
      <c r="Q58" s="21"/>
    </row>
    <row r="59" spans="1:17" ht="24" customHeight="1" x14ac:dyDescent="0.75">
      <c r="A59" s="77"/>
      <c r="B59" s="80"/>
      <c r="C59" s="8" t="s">
        <v>72</v>
      </c>
      <c r="D59" s="31">
        <v>0.01</v>
      </c>
      <c r="E59" s="33">
        <f t="shared" si="13"/>
        <v>0.125</v>
      </c>
      <c r="F59" s="69" t="s">
        <v>106</v>
      </c>
      <c r="G59" s="69" t="s">
        <v>106</v>
      </c>
      <c r="H59" s="69" t="s">
        <v>106</v>
      </c>
      <c r="I59" s="69" t="s">
        <v>106</v>
      </c>
      <c r="J59" s="69" t="s">
        <v>106</v>
      </c>
      <c r="K59" s="28">
        <f>(IF(F59=Sheet2!$A$5,0,IF(F59=Sheet2!$A$4,0.1,0.2))+IF(G59=Sheet2!$A$5,0,IF(G59=Sheet2!$A$4,0.1,0.2))+IF(H59=Sheet2!$A$5,0,IF(H59=Sheet2!$A$4,0.1,0.2))+IF(I59=Sheet2!$A$5,0,IF(I59=Sheet2!$A$4,0.1,0.2))+IF(J59=Sheet2!$A$5,0,IF(J59=Sheet2!$A$4,0.1,0.2)))</f>
        <v>0</v>
      </c>
      <c r="L59" s="38">
        <f>(IF(F59=Sheet2!$A$5,0,IF(F59=Sheet2!$A$4,0.5,1))+IF(G59=Sheet2!$A$5,0,IF(G59=Sheet2!$A$4,0.5,1))+IF(H59=Sheet2!$A$5,0,IF(H59=Sheet2!$A$4,0.5,1))+IF(I59=Sheet2!$A$5,0,IF(I59=Sheet2!$A$4,0.5,1))+IF(J59=Sheet2!$A$5,0,IF(J59=Sheet2!$A$4,0.5,1)))</f>
        <v>0</v>
      </c>
      <c r="M59" s="28">
        <f t="shared" si="2"/>
        <v>0</v>
      </c>
      <c r="N59" s="38">
        <f t="shared" si="7"/>
        <v>0</v>
      </c>
      <c r="O59" s="86"/>
      <c r="P59" s="86"/>
      <c r="Q59" s="14"/>
    </row>
    <row r="60" spans="1:17" ht="24" customHeight="1" x14ac:dyDescent="0.75">
      <c r="A60" s="87" t="s">
        <v>46</v>
      </c>
      <c r="B60" s="78">
        <f>SUM(D60:D67)</f>
        <v>4.9999999999999996E-2</v>
      </c>
      <c r="C60" s="2" t="s">
        <v>47</v>
      </c>
      <c r="D60" s="30">
        <v>0.01</v>
      </c>
      <c r="E60" s="29">
        <f>(D60*100%)/$B$60</f>
        <v>0.2</v>
      </c>
      <c r="F60" s="24" t="s">
        <v>106</v>
      </c>
      <c r="G60" s="24" t="s">
        <v>106</v>
      </c>
      <c r="H60" s="24" t="s">
        <v>106</v>
      </c>
      <c r="I60" s="24" t="s">
        <v>106</v>
      </c>
      <c r="J60" s="24" t="s">
        <v>106</v>
      </c>
      <c r="K60" s="26">
        <f>(IF(F60=Sheet2!$A$5,0,IF(F60=Sheet2!$A$4,0.1,0.2))+IF(G60=Sheet2!$A$5,0,IF(G60=Sheet2!$A$4,0.1,0.2))+IF(H60=Sheet2!$A$5,0,IF(H60=Sheet2!$A$4,0.1,0.2))+IF(I60=Sheet2!$A$5,0,IF(I60=Sheet2!$A$4,0.1,0.2))+IF(J60=Sheet2!$A$5,0,IF(J60=Sheet2!$A$4,0.1,0.2)))</f>
        <v>0</v>
      </c>
      <c r="L60" s="36">
        <f>(IF(F60=Sheet2!$A$5,0,IF(F60=Sheet2!$A$4,0.5,1))+IF(G60=Sheet2!$A$5,0,IF(G60=Sheet2!$A$4,0.5,1))+IF(H60=Sheet2!$A$5,0,IF(H60=Sheet2!$A$4,0.5,1))+IF(I60=Sheet2!$A$5,0,IF(I60=Sheet2!$A$4,0.5,1))+IF(J60=Sheet2!$A$5,0,IF(J60=Sheet2!$A$4,0.5,1)))</f>
        <v>0</v>
      </c>
      <c r="M60" s="26">
        <f t="shared" si="2"/>
        <v>0</v>
      </c>
      <c r="N60" s="36">
        <f t="shared" si="7"/>
        <v>0</v>
      </c>
      <c r="O60" s="81">
        <f>AVERAGE(L60:L67)</f>
        <v>0.625</v>
      </c>
      <c r="P60" s="81">
        <f>SUM(N60:N67)*B60</f>
        <v>2.4999999999999998E-2</v>
      </c>
      <c r="Q60" s="20"/>
    </row>
    <row r="61" spans="1:17" ht="24" customHeight="1" x14ac:dyDescent="0.75">
      <c r="A61" s="88"/>
      <c r="B61" s="79"/>
      <c r="C61" s="3" t="s">
        <v>49</v>
      </c>
      <c r="D61" s="30">
        <v>5.0000000000000001E-3</v>
      </c>
      <c r="E61" s="30">
        <f t="shared" ref="E61:E67" si="14">(D61*100%)/$B$60</f>
        <v>0.1</v>
      </c>
      <c r="F61" s="68" t="s">
        <v>106</v>
      </c>
      <c r="G61" s="68" t="s">
        <v>106</v>
      </c>
      <c r="H61" s="68" t="s">
        <v>106</v>
      </c>
      <c r="I61" s="68" t="s">
        <v>106</v>
      </c>
      <c r="J61" s="68" t="s">
        <v>106</v>
      </c>
      <c r="K61" s="27">
        <f>(IF(F61=Sheet2!$A$5,0,IF(F61=Sheet2!$A$4,0.1,0.2))+IF(G61=Sheet2!$A$5,0,IF(G61=Sheet2!$A$4,0.1,0.2))+IF(H61=Sheet2!$A$5,0,IF(H61=Sheet2!$A$4,0.1,0.2))+IF(I61=Sheet2!$A$5,0,IF(I61=Sheet2!$A$4,0.1,0.2))+IF(J61=Sheet2!$A$5,0,IF(J61=Sheet2!$A$4,0.1,0.2)))</f>
        <v>0</v>
      </c>
      <c r="L61" s="37">
        <f>(IF(F61=Sheet2!$A$5,0,IF(F61=Sheet2!$A$4,0.5,1))+IF(G61=Sheet2!$A$5,0,IF(G61=Sheet2!$A$4,0.5,1))+IF(H61=Sheet2!$A$5,0,IF(H61=Sheet2!$A$4,0.5,1))+IF(I61=Sheet2!$A$5,0,IF(I61=Sheet2!$A$4,0.5,1))+IF(J61=Sheet2!$A$5,0,IF(J61=Sheet2!$A$4,0.5,1)))</f>
        <v>0</v>
      </c>
      <c r="M61" s="27">
        <f t="shared" si="2"/>
        <v>0</v>
      </c>
      <c r="N61" s="37">
        <f t="shared" ref="N61:N96" si="15">L61*E61</f>
        <v>0</v>
      </c>
      <c r="O61" s="82"/>
      <c r="P61" s="82"/>
      <c r="Q61" s="21"/>
    </row>
    <row r="62" spans="1:17" ht="24" customHeight="1" x14ac:dyDescent="0.75">
      <c r="A62" s="88"/>
      <c r="B62" s="79"/>
      <c r="C62" s="3" t="s">
        <v>97</v>
      </c>
      <c r="D62" s="30">
        <v>0.01</v>
      </c>
      <c r="E62" s="30">
        <f t="shared" si="14"/>
        <v>0.2</v>
      </c>
      <c r="F62" s="68" t="s">
        <v>106</v>
      </c>
      <c r="G62" s="68" t="s">
        <v>106</v>
      </c>
      <c r="H62" s="68" t="s">
        <v>106</v>
      </c>
      <c r="I62" s="68" t="s">
        <v>106</v>
      </c>
      <c r="J62" s="68" t="s">
        <v>106</v>
      </c>
      <c r="K62" s="27">
        <f>(IF(F62=Sheet2!$A$5,0,IF(F62=Sheet2!$A$4,0.1,0.2))+IF(G62=Sheet2!$A$5,0,IF(G62=Sheet2!$A$4,0.1,0.2))+IF(H62=Sheet2!$A$5,0,IF(H62=Sheet2!$A$4,0.1,0.2))+IF(I62=Sheet2!$A$5,0,IF(I62=Sheet2!$A$4,0.1,0.2))+IF(J62=Sheet2!$A$5,0,IF(J62=Sheet2!$A$4,0.1,0.2)))</f>
        <v>0</v>
      </c>
      <c r="L62" s="37">
        <f>(IF(F62=Sheet2!$A$5,0,IF(F62=Sheet2!$A$4,0.5,1))+IF(G62=Sheet2!$A$5,0,IF(G62=Sheet2!$A$4,0.5,1))+IF(H62=Sheet2!$A$5,0,IF(H62=Sheet2!$A$4,0.5,1))+IF(I62=Sheet2!$A$5,0,IF(I62=Sheet2!$A$4,0.5,1))+IF(J62=Sheet2!$A$5,0,IF(J62=Sheet2!$A$4,0.5,1)))</f>
        <v>0</v>
      </c>
      <c r="M62" s="27">
        <f t="shared" ref="M62:M96" si="16">K62*E62</f>
        <v>0</v>
      </c>
      <c r="N62" s="37">
        <f t="shared" si="15"/>
        <v>0</v>
      </c>
      <c r="O62" s="82"/>
      <c r="P62" s="82"/>
      <c r="Q62" s="21"/>
    </row>
    <row r="63" spans="1:17" ht="24" customHeight="1" x14ac:dyDescent="0.75">
      <c r="A63" s="88"/>
      <c r="B63" s="79"/>
      <c r="C63" s="3" t="s">
        <v>42</v>
      </c>
      <c r="D63" s="30">
        <v>5.0000000000000001E-3</v>
      </c>
      <c r="E63" s="30">
        <f t="shared" si="14"/>
        <v>0.1</v>
      </c>
      <c r="F63" s="68" t="s">
        <v>106</v>
      </c>
      <c r="G63" s="68" t="s">
        <v>106</v>
      </c>
      <c r="H63" s="68" t="s">
        <v>106</v>
      </c>
      <c r="I63" s="68" t="s">
        <v>106</v>
      </c>
      <c r="J63" s="68" t="s">
        <v>106</v>
      </c>
      <c r="K63" s="27">
        <f>(IF(F63=Sheet2!$A$5,0,IF(F63=Sheet2!$A$4,0.1,0.2))+IF(G63=Sheet2!$A$5,0,IF(G63=Sheet2!$A$4,0.1,0.2))+IF(H63=Sheet2!$A$5,0,IF(H63=Sheet2!$A$4,0.1,0.2))+IF(I63=Sheet2!$A$5,0,IF(I63=Sheet2!$A$4,0.1,0.2))+IF(J63=Sheet2!$A$5,0,IF(J63=Sheet2!$A$4,0.1,0.2)))</f>
        <v>0</v>
      </c>
      <c r="L63" s="37">
        <f>(IF(F63=Sheet2!$A$5,0,IF(F63=Sheet2!$A$4,0.5,1))+IF(G63=Sheet2!$A$5,0,IF(G63=Sheet2!$A$4,0.5,1))+IF(H63=Sheet2!$A$5,0,IF(H63=Sheet2!$A$4,0.5,1))+IF(I63=Sheet2!$A$5,0,IF(I63=Sheet2!$A$4,0.5,1))+IF(J63=Sheet2!$A$5,0,IF(J63=Sheet2!$A$4,0.5,1)))</f>
        <v>0</v>
      </c>
      <c r="M63" s="27">
        <f t="shared" si="16"/>
        <v>0</v>
      </c>
      <c r="N63" s="37">
        <f t="shared" si="15"/>
        <v>0</v>
      </c>
      <c r="O63" s="82"/>
      <c r="P63" s="82"/>
      <c r="Q63" s="21"/>
    </row>
    <row r="64" spans="1:17" ht="24" customHeight="1" x14ac:dyDescent="0.75">
      <c r="A64" s="88"/>
      <c r="B64" s="79"/>
      <c r="C64" s="3" t="s">
        <v>48</v>
      </c>
      <c r="D64" s="30">
        <v>5.0000000000000001E-3</v>
      </c>
      <c r="E64" s="30">
        <f t="shared" si="14"/>
        <v>0.1</v>
      </c>
      <c r="F64" s="68" t="s">
        <v>105</v>
      </c>
      <c r="G64" s="68" t="s">
        <v>105</v>
      </c>
      <c r="H64" s="68" t="s">
        <v>105</v>
      </c>
      <c r="I64" s="68" t="s">
        <v>105</v>
      </c>
      <c r="J64" s="68" t="s">
        <v>105</v>
      </c>
      <c r="K64" s="27">
        <f>(IF(F64=Sheet2!$A$5,0,IF(F64=Sheet2!$A$4,0.1,0.2))+IF(G64=Sheet2!$A$5,0,IF(G64=Sheet2!$A$4,0.1,0.2))+IF(H64=Sheet2!$A$5,0,IF(H64=Sheet2!$A$4,0.1,0.2))+IF(I64=Sheet2!$A$5,0,IF(I64=Sheet2!$A$4,0.1,0.2))+IF(J64=Sheet2!$A$5,0,IF(J64=Sheet2!$A$4,0.1,0.2)))</f>
        <v>1</v>
      </c>
      <c r="L64" s="37">
        <f>(IF(F64=Sheet2!$A$5,0,IF(F64=Sheet2!$A$4,0.5,1))+IF(G64=Sheet2!$A$5,0,IF(G64=Sheet2!$A$4,0.5,1))+IF(H64=Sheet2!$A$5,0,IF(H64=Sheet2!$A$4,0.5,1))+IF(I64=Sheet2!$A$5,0,IF(I64=Sheet2!$A$4,0.5,1))+IF(J64=Sheet2!$A$5,0,IF(J64=Sheet2!$A$4,0.5,1)))</f>
        <v>5</v>
      </c>
      <c r="M64" s="27">
        <f t="shared" si="16"/>
        <v>0.1</v>
      </c>
      <c r="N64" s="37">
        <f t="shared" si="15"/>
        <v>0.5</v>
      </c>
      <c r="O64" s="82"/>
      <c r="P64" s="82"/>
      <c r="Q64" s="3"/>
    </row>
    <row r="65" spans="1:17" ht="24" customHeight="1" x14ac:dyDescent="0.75">
      <c r="A65" s="88"/>
      <c r="B65" s="79"/>
      <c r="C65" s="3" t="s">
        <v>43</v>
      </c>
      <c r="D65" s="30">
        <v>5.0000000000000001E-3</v>
      </c>
      <c r="E65" s="30">
        <f t="shared" si="14"/>
        <v>0.1</v>
      </c>
      <c r="F65" s="68" t="s">
        <v>106</v>
      </c>
      <c r="G65" s="68" t="s">
        <v>106</v>
      </c>
      <c r="H65" s="68" t="s">
        <v>106</v>
      </c>
      <c r="I65" s="68" t="s">
        <v>106</v>
      </c>
      <c r="J65" s="68" t="s">
        <v>106</v>
      </c>
      <c r="K65" s="27">
        <f>(IF(F65=Sheet2!$A$5,0,IF(F65=Sheet2!$A$4,0.1,0.2))+IF(G65=Sheet2!$A$5,0,IF(G65=Sheet2!$A$4,0.1,0.2))+IF(H65=Sheet2!$A$5,0,IF(H65=Sheet2!$A$4,0.1,0.2))+IF(I65=Sheet2!$A$5,0,IF(I65=Sheet2!$A$4,0.1,0.2))+IF(J65=Sheet2!$A$5,0,IF(J65=Sheet2!$A$4,0.1,0.2)))</f>
        <v>0</v>
      </c>
      <c r="L65" s="37">
        <f>(IF(F65=Sheet2!$A$5,0,IF(F65=Sheet2!$A$4,0.5,1))+IF(G65=Sheet2!$A$5,0,IF(G65=Sheet2!$A$4,0.5,1))+IF(H65=Sheet2!$A$5,0,IF(H65=Sheet2!$A$4,0.5,1))+IF(I65=Sheet2!$A$5,0,IF(I65=Sheet2!$A$4,0.5,1))+IF(J65=Sheet2!$A$5,0,IF(J65=Sheet2!$A$4,0.5,1)))</f>
        <v>0</v>
      </c>
      <c r="M65" s="27">
        <f t="shared" si="16"/>
        <v>0</v>
      </c>
      <c r="N65" s="37">
        <f t="shared" si="15"/>
        <v>0</v>
      </c>
      <c r="O65" s="82"/>
      <c r="P65" s="82"/>
      <c r="Q65" s="21"/>
    </row>
    <row r="66" spans="1:17" ht="24" customHeight="1" x14ac:dyDescent="0.75">
      <c r="A66" s="88"/>
      <c r="B66" s="79"/>
      <c r="C66" s="3" t="s">
        <v>44</v>
      </c>
      <c r="D66" s="30">
        <v>5.0000000000000001E-3</v>
      </c>
      <c r="E66" s="30">
        <f t="shared" si="14"/>
        <v>0.1</v>
      </c>
      <c r="F66" s="68" t="s">
        <v>106</v>
      </c>
      <c r="G66" s="68" t="s">
        <v>106</v>
      </c>
      <c r="H66" s="68" t="s">
        <v>106</v>
      </c>
      <c r="I66" s="68" t="s">
        <v>106</v>
      </c>
      <c r="J66" s="68" t="s">
        <v>106</v>
      </c>
      <c r="K66" s="27">
        <f>(IF(F66=Sheet2!$A$5,0,IF(F66=Sheet2!$A$4,0.1,0.2))+IF(G66=Sheet2!$A$5,0,IF(G66=Sheet2!$A$4,0.1,0.2))+IF(H66=Sheet2!$A$5,0,IF(H66=Sheet2!$A$4,0.1,0.2))+IF(I66=Sheet2!$A$5,0,IF(I66=Sheet2!$A$4,0.1,0.2))+IF(J66=Sheet2!$A$5,0,IF(J66=Sheet2!$A$4,0.1,0.2)))</f>
        <v>0</v>
      </c>
      <c r="L66" s="37">
        <f>(IF(F66=Sheet2!$A$5,0,IF(F66=Sheet2!$A$4,0.5,1))+IF(G66=Sheet2!$A$5,0,IF(G66=Sheet2!$A$4,0.5,1))+IF(H66=Sheet2!$A$5,0,IF(H66=Sheet2!$A$4,0.5,1))+IF(I66=Sheet2!$A$5,0,IF(I66=Sheet2!$A$4,0.5,1))+IF(J66=Sheet2!$A$5,0,IF(J66=Sheet2!$A$4,0.5,1)))</f>
        <v>0</v>
      </c>
      <c r="M66" s="27">
        <f t="shared" si="16"/>
        <v>0</v>
      </c>
      <c r="N66" s="37">
        <f t="shared" si="15"/>
        <v>0</v>
      </c>
      <c r="O66" s="82"/>
      <c r="P66" s="82"/>
      <c r="Q66" s="21"/>
    </row>
    <row r="67" spans="1:17" ht="24" customHeight="1" x14ac:dyDescent="0.75">
      <c r="A67" s="89"/>
      <c r="B67" s="80"/>
      <c r="C67" s="4" t="s">
        <v>45</v>
      </c>
      <c r="D67" s="31">
        <v>5.0000000000000001E-3</v>
      </c>
      <c r="E67" s="33">
        <f t="shared" si="14"/>
        <v>0.1</v>
      </c>
      <c r="F67" s="69" t="s">
        <v>106</v>
      </c>
      <c r="G67" s="69" t="s">
        <v>106</v>
      </c>
      <c r="H67" s="69" t="s">
        <v>106</v>
      </c>
      <c r="I67" s="69" t="s">
        <v>106</v>
      </c>
      <c r="J67" s="69" t="s">
        <v>106</v>
      </c>
      <c r="K67" s="28">
        <f>(IF(F67=Sheet2!$A$5,0,IF(F67=Sheet2!$A$4,0.1,0.2))+IF(G67=Sheet2!$A$5,0,IF(G67=Sheet2!$A$4,0.1,0.2))+IF(H67=Sheet2!$A$5,0,IF(H67=Sheet2!$A$4,0.1,0.2))+IF(I67=Sheet2!$A$5,0,IF(I67=Sheet2!$A$4,0.1,0.2))+IF(J67=Sheet2!$A$5,0,IF(J67=Sheet2!$A$4,0.1,0.2)))</f>
        <v>0</v>
      </c>
      <c r="L67" s="38">
        <f>(IF(F67=Sheet2!$A$5,0,IF(F67=Sheet2!$A$4,0.5,1))+IF(G67=Sheet2!$A$5,0,IF(G67=Sheet2!$A$4,0.5,1))+IF(H67=Sheet2!$A$5,0,IF(H67=Sheet2!$A$4,0.5,1))+IF(I67=Sheet2!$A$5,0,IF(I67=Sheet2!$A$4,0.5,1))+IF(J67=Sheet2!$A$5,0,IF(J67=Sheet2!$A$4,0.5,1)))</f>
        <v>0</v>
      </c>
      <c r="M67" s="28">
        <f t="shared" si="16"/>
        <v>0</v>
      </c>
      <c r="N67" s="38">
        <f t="shared" si="15"/>
        <v>0</v>
      </c>
      <c r="O67" s="83"/>
      <c r="P67" s="83"/>
      <c r="Q67" s="14"/>
    </row>
    <row r="68" spans="1:17" ht="24" customHeight="1" x14ac:dyDescent="0.75">
      <c r="A68" s="75" t="s">
        <v>134</v>
      </c>
      <c r="B68" s="78">
        <f>SUM(D68:D74)</f>
        <v>0.12499999999999999</v>
      </c>
      <c r="C68" s="2" t="s">
        <v>50</v>
      </c>
      <c r="D68" s="30">
        <v>0.03</v>
      </c>
      <c r="E68" s="29">
        <f>(D68*100%)/$B$68</f>
        <v>0.24000000000000002</v>
      </c>
      <c r="F68" s="24" t="s">
        <v>104</v>
      </c>
      <c r="G68" s="24" t="s">
        <v>104</v>
      </c>
      <c r="H68" s="24" t="s">
        <v>104</v>
      </c>
      <c r="I68" s="24" t="s">
        <v>106</v>
      </c>
      <c r="J68" s="24" t="s">
        <v>104</v>
      </c>
      <c r="K68" s="26">
        <f>(IF(F68=Sheet2!$A$5,0,IF(F68=Sheet2!$A$4,0.1,0.2))+IF(G68=Sheet2!$A$5,0,IF(G68=Sheet2!$A$4,0.1,0.2))+IF(H68=Sheet2!$A$5,0,IF(H68=Sheet2!$A$4,0.1,0.2))+IF(I68=Sheet2!$A$5,0,IF(I68=Sheet2!$A$4,0.1,0.2))+IF(J68=Sheet2!$A$5,0,IF(J68=Sheet2!$A$4,0.1,0.2)))</f>
        <v>0.4</v>
      </c>
      <c r="L68" s="36">
        <f>(IF(F68=Sheet2!$A$5,0,IF(F68=Sheet2!$A$4,0.5,1))+IF(G68=Sheet2!$A$5,0,IF(G68=Sheet2!$A$4,0.5,1))+IF(H68=Sheet2!$A$5,0,IF(H68=Sheet2!$A$4,0.5,1))+IF(I68=Sheet2!$A$5,0,IF(I68=Sheet2!$A$4,0.5,1))+IF(J68=Sheet2!$A$5,0,IF(J68=Sheet2!$A$4,0.5,1)))</f>
        <v>2</v>
      </c>
      <c r="M68" s="26">
        <f t="shared" si="16"/>
        <v>9.6000000000000016E-2</v>
      </c>
      <c r="N68" s="36">
        <f t="shared" si="15"/>
        <v>0.48000000000000004</v>
      </c>
      <c r="O68" s="84">
        <f>AVERAGE(L68:L74)</f>
        <v>0.6428571428571429</v>
      </c>
      <c r="P68" s="84">
        <f>SUM(N68:N74)*B68</f>
        <v>0.13499999999999998</v>
      </c>
      <c r="Q68" s="71"/>
    </row>
    <row r="69" spans="1:17" ht="24" customHeight="1" x14ac:dyDescent="0.75">
      <c r="A69" s="76"/>
      <c r="B69" s="79"/>
      <c r="C69" s="3" t="s">
        <v>51</v>
      </c>
      <c r="D69" s="30">
        <v>0.03</v>
      </c>
      <c r="E69" s="30">
        <f t="shared" ref="E69:E74" si="17">(D69*100%)/$B$68</f>
        <v>0.24000000000000002</v>
      </c>
      <c r="F69" s="68" t="s">
        <v>104</v>
      </c>
      <c r="G69" s="68" t="s">
        <v>104</v>
      </c>
      <c r="H69" s="68" t="s">
        <v>104</v>
      </c>
      <c r="I69" s="68" t="s">
        <v>104</v>
      </c>
      <c r="J69" s="68" t="s">
        <v>104</v>
      </c>
      <c r="K69" s="27">
        <f>(IF(F69=Sheet2!$A$5,0,IF(F69=Sheet2!$A$4,0.1,0.2))+IF(G69=Sheet2!$A$5,0,IF(G69=Sheet2!$A$4,0.1,0.2))+IF(H69=Sheet2!$A$5,0,IF(H69=Sheet2!$A$4,0.1,0.2))+IF(I69=Sheet2!$A$5,0,IF(I69=Sheet2!$A$4,0.1,0.2))+IF(J69=Sheet2!$A$5,0,IF(J69=Sheet2!$A$4,0.1,0.2)))</f>
        <v>0.5</v>
      </c>
      <c r="L69" s="37">
        <f>(IF(F69=Sheet2!$A$5,0,IF(F69=Sheet2!$A$4,0.5,1))+IF(G69=Sheet2!$A$5,0,IF(G69=Sheet2!$A$4,0.5,1))+IF(H69=Sheet2!$A$5,0,IF(H69=Sheet2!$A$4,0.5,1))+IF(I69=Sheet2!$A$5,0,IF(I69=Sheet2!$A$4,0.5,1))+IF(J69=Sheet2!$A$5,0,IF(J69=Sheet2!$A$4,0.5,1)))</f>
        <v>2.5</v>
      </c>
      <c r="M69" s="27">
        <f t="shared" si="16"/>
        <v>0.12000000000000001</v>
      </c>
      <c r="N69" s="37">
        <f t="shared" si="15"/>
        <v>0.60000000000000009</v>
      </c>
      <c r="O69" s="85"/>
      <c r="P69" s="85"/>
      <c r="Q69" s="3"/>
    </row>
    <row r="70" spans="1:17" ht="24" customHeight="1" x14ac:dyDescent="0.75">
      <c r="A70" s="76"/>
      <c r="B70" s="79"/>
      <c r="C70" s="3" t="s">
        <v>130</v>
      </c>
      <c r="D70" s="30">
        <v>1.4999999999999999E-2</v>
      </c>
      <c r="E70" s="30">
        <f t="shared" ref="E70:E72" si="18">(D70*100%)/$B$68</f>
        <v>0.12000000000000001</v>
      </c>
      <c r="F70" s="68" t="s">
        <v>106</v>
      </c>
      <c r="G70" s="68" t="s">
        <v>106</v>
      </c>
      <c r="H70" s="68" t="s">
        <v>106</v>
      </c>
      <c r="I70" s="68" t="s">
        <v>106</v>
      </c>
      <c r="J70" s="68" t="s">
        <v>106</v>
      </c>
      <c r="K70" s="27">
        <f>(IF(F70=Sheet2!$A$5,0,IF(F70=Sheet2!$A$4,0.1,0.2))+IF(G70=Sheet2!$A$5,0,IF(G70=Sheet2!$A$4,0.1,0.2))+IF(H70=Sheet2!$A$5,0,IF(H70=Sheet2!$A$4,0.1,0.2))+IF(I70=Sheet2!$A$5,0,IF(I70=Sheet2!$A$4,0.1,0.2))+IF(J70=Sheet2!$A$5,0,IF(J70=Sheet2!$A$4,0.1,0.2)))</f>
        <v>0</v>
      </c>
      <c r="L70" s="37">
        <f>(IF(F70=Sheet2!$A$5,0,IF(F70=Sheet2!$A$4,0.5,1))+IF(G70=Sheet2!$A$5,0,IF(G70=Sheet2!$A$4,0.5,1))+IF(H70=Sheet2!$A$5,0,IF(H70=Sheet2!$A$4,0.5,1))+IF(I70=Sheet2!$A$5,0,IF(I70=Sheet2!$A$4,0.5,1))+IF(J70=Sheet2!$A$5,0,IF(J70=Sheet2!$A$4,0.5,1)))</f>
        <v>0</v>
      </c>
      <c r="M70" s="27">
        <f t="shared" ref="M70:M72" si="19">K70*E70</f>
        <v>0</v>
      </c>
      <c r="N70" s="37">
        <f t="shared" ref="N70:N72" si="20">L70*E70</f>
        <v>0</v>
      </c>
      <c r="O70" s="85"/>
      <c r="P70" s="85"/>
      <c r="Q70" s="21"/>
    </row>
    <row r="71" spans="1:17" ht="24" customHeight="1" x14ac:dyDescent="0.75">
      <c r="A71" s="76"/>
      <c r="B71" s="79"/>
      <c r="C71" s="3" t="s">
        <v>131</v>
      </c>
      <c r="D71" s="30">
        <v>1.4999999999999999E-2</v>
      </c>
      <c r="E71" s="30">
        <f t="shared" si="18"/>
        <v>0.12000000000000001</v>
      </c>
      <c r="F71" s="68" t="s">
        <v>106</v>
      </c>
      <c r="G71" s="68" t="s">
        <v>106</v>
      </c>
      <c r="H71" s="68" t="s">
        <v>106</v>
      </c>
      <c r="I71" s="68" t="s">
        <v>106</v>
      </c>
      <c r="J71" s="68" t="s">
        <v>106</v>
      </c>
      <c r="K71" s="27">
        <f>(IF(F71=Sheet2!$A$5,0,IF(F71=Sheet2!$A$4,0.1,0.2))+IF(G71=Sheet2!$A$5,0,IF(G71=Sheet2!$A$4,0.1,0.2))+IF(H71=Sheet2!$A$5,0,IF(H71=Sheet2!$A$4,0.1,0.2))+IF(I71=Sheet2!$A$5,0,IF(I71=Sheet2!$A$4,0.1,0.2))+IF(J71=Sheet2!$A$5,0,IF(J71=Sheet2!$A$4,0.1,0.2)))</f>
        <v>0</v>
      </c>
      <c r="L71" s="37">
        <f>(IF(F71=Sheet2!$A$5,0,IF(F71=Sheet2!$A$4,0.5,1))+IF(G71=Sheet2!$A$5,0,IF(G71=Sheet2!$A$4,0.5,1))+IF(H71=Sheet2!$A$5,0,IF(H71=Sheet2!$A$4,0.5,1))+IF(I71=Sheet2!$A$5,0,IF(I71=Sheet2!$A$4,0.5,1))+IF(J71=Sheet2!$A$5,0,IF(J71=Sheet2!$A$4,0.5,1)))</f>
        <v>0</v>
      </c>
      <c r="M71" s="27">
        <f t="shared" si="19"/>
        <v>0</v>
      </c>
      <c r="N71" s="37">
        <f t="shared" si="20"/>
        <v>0</v>
      </c>
      <c r="O71" s="85"/>
      <c r="P71" s="85"/>
      <c r="Q71" s="21"/>
    </row>
    <row r="72" spans="1:17" ht="24" customHeight="1" x14ac:dyDescent="0.75">
      <c r="A72" s="76"/>
      <c r="B72" s="79"/>
      <c r="C72" s="3" t="s">
        <v>132</v>
      </c>
      <c r="D72" s="30">
        <v>1.4999999999999999E-2</v>
      </c>
      <c r="E72" s="30">
        <f t="shared" si="18"/>
        <v>0.12000000000000001</v>
      </c>
      <c r="F72" s="68" t="s">
        <v>106</v>
      </c>
      <c r="G72" s="68" t="s">
        <v>106</v>
      </c>
      <c r="H72" s="68" t="s">
        <v>106</v>
      </c>
      <c r="I72" s="68" t="s">
        <v>106</v>
      </c>
      <c r="J72" s="68" t="s">
        <v>106</v>
      </c>
      <c r="K72" s="27">
        <f>(IF(F72=Sheet2!$A$5,0,IF(F72=Sheet2!$A$4,0.1,0.2))+IF(G72=Sheet2!$A$5,0,IF(G72=Sheet2!$A$4,0.1,0.2))+IF(H72=Sheet2!$A$5,0,IF(H72=Sheet2!$A$4,0.1,0.2))+IF(I72=Sheet2!$A$5,0,IF(I72=Sheet2!$A$4,0.1,0.2))+IF(J72=Sheet2!$A$5,0,IF(J72=Sheet2!$A$4,0.1,0.2)))</f>
        <v>0</v>
      </c>
      <c r="L72" s="37">
        <f>(IF(F72=Sheet2!$A$5,0,IF(F72=Sheet2!$A$4,0.5,1))+IF(G72=Sheet2!$A$5,0,IF(G72=Sheet2!$A$4,0.5,1))+IF(H72=Sheet2!$A$5,0,IF(H72=Sheet2!$A$4,0.5,1))+IF(I72=Sheet2!$A$5,0,IF(I72=Sheet2!$A$4,0.5,1))+IF(J72=Sheet2!$A$5,0,IF(J72=Sheet2!$A$4,0.5,1)))</f>
        <v>0</v>
      </c>
      <c r="M72" s="27">
        <f t="shared" si="19"/>
        <v>0</v>
      </c>
      <c r="N72" s="37">
        <f t="shared" si="20"/>
        <v>0</v>
      </c>
      <c r="O72" s="85"/>
      <c r="P72" s="85"/>
      <c r="Q72" s="21"/>
    </row>
    <row r="73" spans="1:17" ht="24" customHeight="1" x14ac:dyDescent="0.75">
      <c r="A73" s="76"/>
      <c r="B73" s="79"/>
      <c r="C73" s="3" t="s">
        <v>52</v>
      </c>
      <c r="D73" s="30">
        <v>0.01</v>
      </c>
      <c r="E73" s="30">
        <f t="shared" si="17"/>
        <v>8.0000000000000016E-2</v>
      </c>
      <c r="F73" s="68" t="s">
        <v>106</v>
      </c>
      <c r="G73" s="68" t="s">
        <v>106</v>
      </c>
      <c r="H73" s="68" t="s">
        <v>106</v>
      </c>
      <c r="I73" s="68" t="s">
        <v>106</v>
      </c>
      <c r="J73" s="68" t="s">
        <v>106</v>
      </c>
      <c r="K73" s="27">
        <f>(IF(F73=Sheet2!$A$5,0,IF(F73=Sheet2!$A$4,0.1,0.2))+IF(G73=Sheet2!$A$5,0,IF(G73=Sheet2!$A$4,0.1,0.2))+IF(H73=Sheet2!$A$5,0,IF(H73=Sheet2!$A$4,0.1,0.2))+IF(I73=Sheet2!$A$5,0,IF(I73=Sheet2!$A$4,0.1,0.2))+IF(J73=Sheet2!$A$5,0,IF(J73=Sheet2!$A$4,0.1,0.2)))</f>
        <v>0</v>
      </c>
      <c r="L73" s="37">
        <f>(IF(F73=Sheet2!$A$5,0,IF(F73=Sheet2!$A$4,0.5,1))+IF(G73=Sheet2!$A$5,0,IF(G73=Sheet2!$A$4,0.5,1))+IF(H73=Sheet2!$A$5,0,IF(H73=Sheet2!$A$4,0.5,1))+IF(I73=Sheet2!$A$5,0,IF(I73=Sheet2!$A$4,0.5,1))+IF(J73=Sheet2!$A$5,0,IF(J73=Sheet2!$A$4,0.5,1)))</f>
        <v>0</v>
      </c>
      <c r="M73" s="27">
        <f t="shared" si="16"/>
        <v>0</v>
      </c>
      <c r="N73" s="37">
        <f t="shared" si="15"/>
        <v>0</v>
      </c>
      <c r="O73" s="85"/>
      <c r="P73" s="85"/>
      <c r="Q73" s="21"/>
    </row>
    <row r="74" spans="1:17" ht="24" customHeight="1" x14ac:dyDescent="0.75">
      <c r="A74" s="77"/>
      <c r="B74" s="80"/>
      <c r="C74" s="4" t="s">
        <v>53</v>
      </c>
      <c r="D74" s="31">
        <v>0.01</v>
      </c>
      <c r="E74" s="33">
        <f t="shared" si="17"/>
        <v>8.0000000000000016E-2</v>
      </c>
      <c r="F74" s="69" t="s">
        <v>106</v>
      </c>
      <c r="G74" s="69" t="s">
        <v>106</v>
      </c>
      <c r="H74" s="69" t="s">
        <v>106</v>
      </c>
      <c r="I74" s="69" t="s">
        <v>106</v>
      </c>
      <c r="J74" s="69" t="s">
        <v>106</v>
      </c>
      <c r="K74" s="28">
        <f>(IF(F74=Sheet2!$A$5,0,IF(F74=Sheet2!$A$4,0.1,0.2))+IF(G74=Sheet2!$A$5,0,IF(G74=Sheet2!$A$4,0.1,0.2))+IF(H74=Sheet2!$A$5,0,IF(H74=Sheet2!$A$4,0.1,0.2))+IF(I74=Sheet2!$A$5,0,IF(I74=Sheet2!$A$4,0.1,0.2))+IF(J74=Sheet2!$A$5,0,IF(J74=Sheet2!$A$4,0.1,0.2)))</f>
        <v>0</v>
      </c>
      <c r="L74" s="38">
        <f>(IF(F74=Sheet2!$A$5,0,IF(F74=Sheet2!$A$4,0.5,1))+IF(G74=Sheet2!$A$5,0,IF(G74=Sheet2!$A$4,0.5,1))+IF(H74=Sheet2!$A$5,0,IF(H74=Sheet2!$A$4,0.5,1))+IF(I74=Sheet2!$A$5,0,IF(I74=Sheet2!$A$4,0.5,1))+IF(J74=Sheet2!$A$5,0,IF(J74=Sheet2!$A$4,0.5,1)))</f>
        <v>0</v>
      </c>
      <c r="M74" s="28">
        <f t="shared" si="16"/>
        <v>0</v>
      </c>
      <c r="N74" s="38">
        <f t="shared" si="15"/>
        <v>0</v>
      </c>
      <c r="O74" s="86"/>
      <c r="P74" s="86"/>
      <c r="Q74" s="70"/>
    </row>
    <row r="75" spans="1:17" ht="24" customHeight="1" x14ac:dyDescent="0.75">
      <c r="A75" s="75" t="s">
        <v>57</v>
      </c>
      <c r="B75" s="78">
        <f>SUM(D75:D96)</f>
        <v>0.19500000000000006</v>
      </c>
      <c r="C75" s="3" t="s">
        <v>84</v>
      </c>
      <c r="D75" s="30">
        <v>0.01</v>
      </c>
      <c r="E75" s="34">
        <f t="shared" ref="E75:E96" si="21">(D75*100%)/$B$75</f>
        <v>5.1282051282051266E-2</v>
      </c>
      <c r="F75" s="24" t="s">
        <v>104</v>
      </c>
      <c r="G75" s="24" t="s">
        <v>104</v>
      </c>
      <c r="H75" s="24" t="s">
        <v>104</v>
      </c>
      <c r="I75" s="24" t="s">
        <v>105</v>
      </c>
      <c r="J75" s="24" t="s">
        <v>104</v>
      </c>
      <c r="K75" s="27">
        <f>(IF(F75=Sheet2!$A$5,0,IF(F75=Sheet2!$A$4,0.1,0.2))+IF(G75=Sheet2!$A$5,0,IF(G75=Sheet2!$A$4,0.1,0.2))+IF(H75=Sheet2!$A$5,0,IF(H75=Sheet2!$A$4,0.1,0.2))+IF(I75=Sheet2!$A$5,0,IF(I75=Sheet2!$A$4,0.1,0.2))+IF(J75=Sheet2!$A$5,0,IF(J75=Sheet2!$A$4,0.1,0.2)))</f>
        <v>0.6</v>
      </c>
      <c r="L75" s="37">
        <f>(IF(F75=Sheet2!$A$5,0,IF(F75=Sheet2!$A$4,0.5,1))+IF(G75=Sheet2!$A$5,0,IF(G75=Sheet2!$A$4,0.5,1))+IF(H75=Sheet2!$A$5,0,IF(H75=Sheet2!$A$4,0.5,1))+IF(I75=Sheet2!$A$5,0,IF(I75=Sheet2!$A$4,0.5,1))+IF(J75=Sheet2!$A$5,0,IF(J75=Sheet2!$A$4,0.5,1)))</f>
        <v>3</v>
      </c>
      <c r="M75" s="27">
        <f t="shared" si="16"/>
        <v>3.0769230769230757E-2</v>
      </c>
      <c r="N75" s="37">
        <f t="shared" si="15"/>
        <v>0.1538461538461538</v>
      </c>
      <c r="O75" s="85">
        <f>AVERAGE(L75:L96)</f>
        <v>3.6590909090909092</v>
      </c>
      <c r="P75" s="85">
        <f>SUM(N75:N96)*B75</f>
        <v>0.74250000000000016</v>
      </c>
      <c r="Q75" s="5"/>
    </row>
    <row r="76" spans="1:17" ht="24" customHeight="1" x14ac:dyDescent="0.75">
      <c r="A76" s="76"/>
      <c r="B76" s="79"/>
      <c r="C76" s="3" t="s">
        <v>82</v>
      </c>
      <c r="D76" s="30">
        <v>0.01</v>
      </c>
      <c r="E76" s="34">
        <f t="shared" si="21"/>
        <v>5.1282051282051266E-2</v>
      </c>
      <c r="F76" s="68" t="s">
        <v>104</v>
      </c>
      <c r="G76" s="68" t="s">
        <v>104</v>
      </c>
      <c r="H76" s="68" t="s">
        <v>104</v>
      </c>
      <c r="I76" s="68" t="s">
        <v>104</v>
      </c>
      <c r="J76" s="68" t="s">
        <v>104</v>
      </c>
      <c r="K76" s="27">
        <f>(IF(F76=Sheet2!$A$5,0,IF(F76=Sheet2!$A$4,0.1,0.2))+IF(G76=Sheet2!$A$5,0,IF(G76=Sheet2!$A$4,0.1,0.2))+IF(H76=Sheet2!$A$5,0,IF(H76=Sheet2!$A$4,0.1,0.2))+IF(I76=Sheet2!$A$5,0,IF(I76=Sheet2!$A$4,0.1,0.2))+IF(J76=Sheet2!$A$5,0,IF(J76=Sheet2!$A$4,0.1,0.2)))</f>
        <v>0.5</v>
      </c>
      <c r="L76" s="37">
        <f>(IF(F76=Sheet2!$A$5,0,IF(F76=Sheet2!$A$4,0.5,1))+IF(G76=Sheet2!$A$5,0,IF(G76=Sheet2!$A$4,0.5,1))+IF(H76=Sheet2!$A$5,0,IF(H76=Sheet2!$A$4,0.5,1))+IF(I76=Sheet2!$A$5,0,IF(I76=Sheet2!$A$4,0.5,1))+IF(J76=Sheet2!$A$5,0,IF(J76=Sheet2!$A$4,0.5,1)))</f>
        <v>2.5</v>
      </c>
      <c r="M76" s="27">
        <f t="shared" si="16"/>
        <v>2.5641025641025633E-2</v>
      </c>
      <c r="N76" s="37">
        <f t="shared" si="15"/>
        <v>0.12820512820512817</v>
      </c>
      <c r="O76" s="85"/>
      <c r="P76" s="85"/>
      <c r="Q76" s="15"/>
    </row>
    <row r="77" spans="1:17" ht="24" customHeight="1" x14ac:dyDescent="0.75">
      <c r="A77" s="76"/>
      <c r="B77" s="79"/>
      <c r="C77" s="3" t="s">
        <v>107</v>
      </c>
      <c r="D77" s="30">
        <v>0.01</v>
      </c>
      <c r="E77" s="34">
        <f t="shared" si="21"/>
        <v>5.1282051282051266E-2</v>
      </c>
      <c r="F77" s="68" t="s">
        <v>104</v>
      </c>
      <c r="G77" s="68" t="s">
        <v>104</v>
      </c>
      <c r="H77" s="68" t="s">
        <v>104</v>
      </c>
      <c r="I77" s="68" t="s">
        <v>105</v>
      </c>
      <c r="J77" s="68" t="s">
        <v>104</v>
      </c>
      <c r="K77" s="27">
        <f>(IF(F77=Sheet2!$A$5,0,IF(F77=Sheet2!$A$4,0.1,0.2))+IF(G77=Sheet2!$A$5,0,IF(G77=Sheet2!$A$4,0.1,0.2))+IF(H77=Sheet2!$A$5,0,IF(H77=Sheet2!$A$4,0.1,0.2))+IF(I77=Sheet2!$A$5,0,IF(I77=Sheet2!$A$4,0.1,0.2))+IF(J77=Sheet2!$A$5,0,IF(J77=Sheet2!$A$4,0.1,0.2)))</f>
        <v>0.6</v>
      </c>
      <c r="L77" s="37">
        <f>(IF(F77=Sheet2!$A$5,0,IF(F77=Sheet2!$A$4,0.5,1))+IF(G77=Sheet2!$A$5,0,IF(G77=Sheet2!$A$4,0.5,1))+IF(H77=Sheet2!$A$5,0,IF(H77=Sheet2!$A$4,0.5,1))+IF(I77=Sheet2!$A$5,0,IF(I77=Sheet2!$A$4,0.5,1))+IF(J77=Sheet2!$A$5,0,IF(J77=Sheet2!$A$4,0.5,1)))</f>
        <v>3</v>
      </c>
      <c r="M77" s="27">
        <f t="shared" si="16"/>
        <v>3.0769230769230757E-2</v>
      </c>
      <c r="N77" s="37">
        <f t="shared" si="15"/>
        <v>0.1538461538461538</v>
      </c>
      <c r="O77" s="85"/>
      <c r="P77" s="85"/>
      <c r="Q77" s="7"/>
    </row>
    <row r="78" spans="1:17" ht="24" customHeight="1" x14ac:dyDescent="0.75">
      <c r="A78" s="76"/>
      <c r="B78" s="79"/>
      <c r="C78" s="3" t="s">
        <v>54</v>
      </c>
      <c r="D78" s="30">
        <v>0.01</v>
      </c>
      <c r="E78" s="34">
        <f t="shared" si="21"/>
        <v>5.1282051282051266E-2</v>
      </c>
      <c r="F78" s="68" t="s">
        <v>104</v>
      </c>
      <c r="G78" s="68" t="s">
        <v>104</v>
      </c>
      <c r="H78" s="68" t="s">
        <v>104</v>
      </c>
      <c r="I78" s="68" t="s">
        <v>104</v>
      </c>
      <c r="J78" s="68" t="s">
        <v>104</v>
      </c>
      <c r="K78" s="27">
        <f>(IF(F78=Sheet2!$A$5,0,IF(F78=Sheet2!$A$4,0.1,0.2))+IF(G78=Sheet2!$A$5,0,IF(G78=Sheet2!$A$4,0.1,0.2))+IF(H78=Sheet2!$A$5,0,IF(H78=Sheet2!$A$4,0.1,0.2))+IF(I78=Sheet2!$A$5,0,IF(I78=Sheet2!$A$4,0.1,0.2))+IF(J78=Sheet2!$A$5,0,IF(J78=Sheet2!$A$4,0.1,0.2)))</f>
        <v>0.5</v>
      </c>
      <c r="L78" s="37">
        <f>(IF(F78=Sheet2!$A$5,0,IF(F78=Sheet2!$A$4,0.5,1))+IF(G78=Sheet2!$A$5,0,IF(G78=Sheet2!$A$4,0.5,1))+IF(H78=Sheet2!$A$5,0,IF(H78=Sheet2!$A$4,0.5,1))+IF(I78=Sheet2!$A$5,0,IF(I78=Sheet2!$A$4,0.5,1))+IF(J78=Sheet2!$A$5,0,IF(J78=Sheet2!$A$4,0.5,1)))</f>
        <v>2.5</v>
      </c>
      <c r="M78" s="27">
        <f t="shared" si="16"/>
        <v>2.5641025641025633E-2</v>
      </c>
      <c r="N78" s="37">
        <f t="shared" si="15"/>
        <v>0.12820512820512817</v>
      </c>
      <c r="O78" s="85"/>
      <c r="P78" s="85"/>
      <c r="Q78" s="3"/>
    </row>
    <row r="79" spans="1:17" ht="24" customHeight="1" x14ac:dyDescent="0.75">
      <c r="A79" s="76"/>
      <c r="B79" s="79"/>
      <c r="C79" s="3" t="s">
        <v>55</v>
      </c>
      <c r="D79" s="30">
        <v>0.01</v>
      </c>
      <c r="E79" s="34">
        <f t="shared" si="21"/>
        <v>5.1282051282051266E-2</v>
      </c>
      <c r="F79" s="68" t="s">
        <v>105</v>
      </c>
      <c r="G79" s="68" t="s">
        <v>105</v>
      </c>
      <c r="H79" s="68" t="s">
        <v>105</v>
      </c>
      <c r="I79" s="68" t="s">
        <v>105</v>
      </c>
      <c r="J79" s="68" t="s">
        <v>106</v>
      </c>
      <c r="K79" s="27">
        <f>(IF(F79=Sheet2!$A$5,0,IF(F79=Sheet2!$A$4,0.1,0.2))+IF(G79=Sheet2!$A$5,0,IF(G79=Sheet2!$A$4,0.1,0.2))+IF(H79=Sheet2!$A$5,0,IF(H79=Sheet2!$A$4,0.1,0.2))+IF(I79=Sheet2!$A$5,0,IF(I79=Sheet2!$A$4,0.1,0.2))+IF(J79=Sheet2!$A$5,0,IF(J79=Sheet2!$A$4,0.1,0.2)))</f>
        <v>0.8</v>
      </c>
      <c r="L79" s="37">
        <f>(IF(F79=Sheet2!$A$5,0,IF(F79=Sheet2!$A$4,0.5,1))+IF(G79=Sheet2!$A$5,0,IF(G79=Sheet2!$A$4,0.5,1))+IF(H79=Sheet2!$A$5,0,IF(H79=Sheet2!$A$4,0.5,1))+IF(I79=Sheet2!$A$5,0,IF(I79=Sheet2!$A$4,0.5,1))+IF(J79=Sheet2!$A$5,0,IF(J79=Sheet2!$A$4,0.5,1)))</f>
        <v>4</v>
      </c>
      <c r="M79" s="27">
        <f t="shared" si="16"/>
        <v>4.1025641025641019E-2</v>
      </c>
      <c r="N79" s="37">
        <f t="shared" si="15"/>
        <v>0.20512820512820507</v>
      </c>
      <c r="O79" s="85"/>
      <c r="P79" s="85"/>
      <c r="Q79" s="3"/>
    </row>
    <row r="80" spans="1:17" ht="24" customHeight="1" x14ac:dyDescent="0.75">
      <c r="A80" s="76"/>
      <c r="B80" s="79"/>
      <c r="C80" s="3" t="s">
        <v>81</v>
      </c>
      <c r="D80" s="30">
        <v>0.01</v>
      </c>
      <c r="E80" s="34">
        <f t="shared" si="21"/>
        <v>5.1282051282051266E-2</v>
      </c>
      <c r="F80" s="68" t="s">
        <v>105</v>
      </c>
      <c r="G80" s="68" t="s">
        <v>105</v>
      </c>
      <c r="H80" s="68" t="s">
        <v>105</v>
      </c>
      <c r="I80" s="68" t="s">
        <v>105</v>
      </c>
      <c r="J80" s="68" t="s">
        <v>105</v>
      </c>
      <c r="K80" s="27">
        <f>(IF(F80=Sheet2!$A$5,0,IF(F80=Sheet2!$A$4,0.1,0.2))+IF(G80=Sheet2!$A$5,0,IF(G80=Sheet2!$A$4,0.1,0.2))+IF(H80=Sheet2!$A$5,0,IF(H80=Sheet2!$A$4,0.1,0.2))+IF(I80=Sheet2!$A$5,0,IF(I80=Sheet2!$A$4,0.1,0.2))+IF(J80=Sheet2!$A$5,0,IF(J80=Sheet2!$A$4,0.1,0.2)))</f>
        <v>1</v>
      </c>
      <c r="L80" s="37">
        <f>(IF(F80=Sheet2!$A$5,0,IF(F80=Sheet2!$A$4,0.5,1))+IF(G80=Sheet2!$A$5,0,IF(G80=Sheet2!$A$4,0.5,1))+IF(H80=Sheet2!$A$5,0,IF(H80=Sheet2!$A$4,0.5,1))+IF(I80=Sheet2!$A$5,0,IF(I80=Sheet2!$A$4,0.5,1))+IF(J80=Sheet2!$A$5,0,IF(J80=Sheet2!$A$4,0.5,1)))</f>
        <v>5</v>
      </c>
      <c r="M80" s="27">
        <f t="shared" si="16"/>
        <v>5.1282051282051266E-2</v>
      </c>
      <c r="N80" s="37">
        <f t="shared" si="15"/>
        <v>0.25641025641025633</v>
      </c>
      <c r="O80" s="85"/>
      <c r="P80" s="85"/>
      <c r="Q80" s="3"/>
    </row>
    <row r="81" spans="1:17" ht="24" customHeight="1" x14ac:dyDescent="0.75">
      <c r="A81" s="76"/>
      <c r="B81" s="79"/>
      <c r="C81" s="3" t="s">
        <v>83</v>
      </c>
      <c r="D81" s="30">
        <v>0.01</v>
      </c>
      <c r="E81" s="34">
        <f t="shared" si="21"/>
        <v>5.1282051282051266E-2</v>
      </c>
      <c r="F81" s="68" t="s">
        <v>105</v>
      </c>
      <c r="G81" s="68" t="s">
        <v>105</v>
      </c>
      <c r="H81" s="68" t="s">
        <v>105</v>
      </c>
      <c r="I81" s="68" t="s">
        <v>105</v>
      </c>
      <c r="J81" s="68" t="s">
        <v>105</v>
      </c>
      <c r="K81" s="27">
        <f>(IF(F81=Sheet2!$A$5,0,IF(F81=Sheet2!$A$4,0.1,0.2))+IF(G81=Sheet2!$A$5,0,IF(G81=Sheet2!$A$4,0.1,0.2))+IF(H81=Sheet2!$A$5,0,IF(H81=Sheet2!$A$4,0.1,0.2))+IF(I81=Sheet2!$A$5,0,IF(I81=Sheet2!$A$4,0.1,0.2))+IF(J81=Sheet2!$A$5,0,IF(J81=Sheet2!$A$4,0.1,0.2)))</f>
        <v>1</v>
      </c>
      <c r="L81" s="37">
        <f>(IF(F81=Sheet2!$A$5,0,IF(F81=Sheet2!$A$4,0.5,1))+IF(G81=Sheet2!$A$5,0,IF(G81=Sheet2!$A$4,0.5,1))+IF(H81=Sheet2!$A$5,0,IF(H81=Sheet2!$A$4,0.5,1))+IF(I81=Sheet2!$A$5,0,IF(I81=Sheet2!$A$4,0.5,1))+IF(J81=Sheet2!$A$5,0,IF(J81=Sheet2!$A$4,0.5,1)))</f>
        <v>5</v>
      </c>
      <c r="M81" s="27">
        <f t="shared" si="16"/>
        <v>5.1282051282051266E-2</v>
      </c>
      <c r="N81" s="37">
        <f t="shared" si="15"/>
        <v>0.25641025641025633</v>
      </c>
      <c r="O81" s="85"/>
      <c r="P81" s="85"/>
      <c r="Q81" s="3"/>
    </row>
    <row r="82" spans="1:17" ht="24" customHeight="1" x14ac:dyDescent="0.75">
      <c r="A82" s="76"/>
      <c r="B82" s="79"/>
      <c r="C82" s="3" t="s">
        <v>58</v>
      </c>
      <c r="D82" s="30">
        <v>0.01</v>
      </c>
      <c r="E82" s="34">
        <f t="shared" si="21"/>
        <v>5.1282051282051266E-2</v>
      </c>
      <c r="F82" s="68" t="s">
        <v>105</v>
      </c>
      <c r="G82" s="68" t="s">
        <v>105</v>
      </c>
      <c r="H82" s="68" t="s">
        <v>105</v>
      </c>
      <c r="I82" s="68" t="s">
        <v>105</v>
      </c>
      <c r="J82" s="68" t="s">
        <v>105</v>
      </c>
      <c r="K82" s="27">
        <f>(IF(F82=Sheet2!$A$5,0,IF(F82=Sheet2!$A$4,0.1,0.2))+IF(G82=Sheet2!$A$5,0,IF(G82=Sheet2!$A$4,0.1,0.2))+IF(H82=Sheet2!$A$5,0,IF(H82=Sheet2!$A$4,0.1,0.2))+IF(I82=Sheet2!$A$5,0,IF(I82=Sheet2!$A$4,0.1,0.2))+IF(J82=Sheet2!$A$5,0,IF(J82=Sheet2!$A$4,0.1,0.2)))</f>
        <v>1</v>
      </c>
      <c r="L82" s="37">
        <f>(IF(F82=Sheet2!$A$5,0,IF(F82=Sheet2!$A$4,0.5,1))+IF(G82=Sheet2!$A$5,0,IF(G82=Sheet2!$A$4,0.5,1))+IF(H82=Sheet2!$A$5,0,IF(H82=Sheet2!$A$4,0.5,1))+IF(I82=Sheet2!$A$5,0,IF(I82=Sheet2!$A$4,0.5,1))+IF(J82=Sheet2!$A$5,0,IF(J82=Sheet2!$A$4,0.5,1)))</f>
        <v>5</v>
      </c>
      <c r="M82" s="27">
        <f t="shared" si="16"/>
        <v>5.1282051282051266E-2</v>
      </c>
      <c r="N82" s="37">
        <f t="shared" si="15"/>
        <v>0.25641025641025633</v>
      </c>
      <c r="O82" s="85"/>
      <c r="P82" s="85"/>
      <c r="Q82" s="3"/>
    </row>
    <row r="83" spans="1:17" ht="24" customHeight="1" x14ac:dyDescent="0.75">
      <c r="A83" s="76"/>
      <c r="B83" s="79"/>
      <c r="C83" s="3" t="s">
        <v>56</v>
      </c>
      <c r="D83" s="30">
        <v>0.01</v>
      </c>
      <c r="E83" s="34">
        <f t="shared" si="21"/>
        <v>5.1282051282051266E-2</v>
      </c>
      <c r="F83" s="68" t="s">
        <v>105</v>
      </c>
      <c r="G83" s="68" t="s">
        <v>105</v>
      </c>
      <c r="H83" s="68" t="s">
        <v>105</v>
      </c>
      <c r="I83" s="68" t="s">
        <v>105</v>
      </c>
      <c r="J83" s="68" t="s">
        <v>106</v>
      </c>
      <c r="K83" s="27">
        <f>(IF(F83=Sheet2!$A$5,0,IF(F83=Sheet2!$A$4,0.1,0.2))+IF(G83=Sheet2!$A$5,0,IF(G83=Sheet2!$A$4,0.1,0.2))+IF(H83=Sheet2!$A$5,0,IF(H83=Sheet2!$A$4,0.1,0.2))+IF(I83=Sheet2!$A$5,0,IF(I83=Sheet2!$A$4,0.1,0.2))+IF(J83=Sheet2!$A$5,0,IF(J83=Sheet2!$A$4,0.1,0.2)))</f>
        <v>0.8</v>
      </c>
      <c r="L83" s="37">
        <f>(IF(F83=Sheet2!$A$5,0,IF(F83=Sheet2!$A$4,0.5,1))+IF(G83=Sheet2!$A$5,0,IF(G83=Sheet2!$A$4,0.5,1))+IF(H83=Sheet2!$A$5,0,IF(H83=Sheet2!$A$4,0.5,1))+IF(I83=Sheet2!$A$5,0,IF(I83=Sheet2!$A$4,0.5,1))+IF(J83=Sheet2!$A$5,0,IF(J83=Sheet2!$A$4,0.5,1)))</f>
        <v>4</v>
      </c>
      <c r="M83" s="27">
        <f t="shared" si="16"/>
        <v>4.1025641025641019E-2</v>
      </c>
      <c r="N83" s="37">
        <f t="shared" si="15"/>
        <v>0.20512820512820507</v>
      </c>
      <c r="O83" s="85"/>
      <c r="P83" s="85"/>
      <c r="Q83" s="3"/>
    </row>
    <row r="84" spans="1:17" ht="24" customHeight="1" x14ac:dyDescent="0.75">
      <c r="A84" s="76"/>
      <c r="B84" s="79"/>
      <c r="C84" s="3" t="s">
        <v>90</v>
      </c>
      <c r="D84" s="30">
        <v>5.0000000000000001E-3</v>
      </c>
      <c r="E84" s="34">
        <f t="shared" si="21"/>
        <v>2.5641025641025633E-2</v>
      </c>
      <c r="F84" s="68" t="s">
        <v>106</v>
      </c>
      <c r="G84" s="68" t="s">
        <v>106</v>
      </c>
      <c r="H84" s="68" t="s">
        <v>106</v>
      </c>
      <c r="I84" s="68" t="s">
        <v>106</v>
      </c>
      <c r="J84" s="68" t="s">
        <v>106</v>
      </c>
      <c r="K84" s="27">
        <f>(IF(F84=Sheet2!$A$5,0,IF(F84=Sheet2!$A$4,0.1,0.2))+IF(G84=Sheet2!$A$5,0,IF(G84=Sheet2!$A$4,0.1,0.2))+IF(H84=Sheet2!$A$5,0,IF(H84=Sheet2!$A$4,0.1,0.2))+IF(I84=Sheet2!$A$5,0,IF(I84=Sheet2!$A$4,0.1,0.2))+IF(J84=Sheet2!$A$5,0,IF(J84=Sheet2!$A$4,0.1,0.2)))</f>
        <v>0</v>
      </c>
      <c r="L84" s="37">
        <f>(IF(F84=Sheet2!$A$5,0,IF(F84=Sheet2!$A$4,0.5,1))+IF(G84=Sheet2!$A$5,0,IF(G84=Sheet2!$A$4,0.5,1))+IF(H84=Sheet2!$A$5,0,IF(H84=Sheet2!$A$4,0.5,1))+IF(I84=Sheet2!$A$5,0,IF(I84=Sheet2!$A$4,0.5,1))+IF(J84=Sheet2!$A$5,0,IF(J84=Sheet2!$A$4,0.5,1)))</f>
        <v>0</v>
      </c>
      <c r="M84" s="27">
        <f t="shared" si="16"/>
        <v>0</v>
      </c>
      <c r="N84" s="37">
        <f t="shared" si="15"/>
        <v>0</v>
      </c>
      <c r="O84" s="85"/>
      <c r="P84" s="85"/>
      <c r="Q84" s="74"/>
    </row>
    <row r="85" spans="1:17" ht="24" customHeight="1" x14ac:dyDescent="0.75">
      <c r="A85" s="76"/>
      <c r="B85" s="79"/>
      <c r="C85" s="3" t="s">
        <v>63</v>
      </c>
      <c r="D85" s="30">
        <v>0.01</v>
      </c>
      <c r="E85" s="34">
        <f t="shared" si="21"/>
        <v>5.1282051282051266E-2</v>
      </c>
      <c r="F85" s="68" t="s">
        <v>105</v>
      </c>
      <c r="G85" s="68" t="s">
        <v>105</v>
      </c>
      <c r="H85" s="68" t="s">
        <v>105</v>
      </c>
      <c r="I85" s="68" t="s">
        <v>105</v>
      </c>
      <c r="J85" s="68" t="s">
        <v>105</v>
      </c>
      <c r="K85" s="27">
        <f>(IF(F85=Sheet2!$A$5,0,IF(F85=Sheet2!$A$4,0.1,0.2))+IF(G85=Sheet2!$A$5,0,IF(G85=Sheet2!$A$4,0.1,0.2))+IF(H85=Sheet2!$A$5,0,IF(H85=Sheet2!$A$4,0.1,0.2))+IF(I85=Sheet2!$A$5,0,IF(I85=Sheet2!$A$4,0.1,0.2))+IF(J85=Sheet2!$A$5,0,IF(J85=Sheet2!$A$4,0.1,0.2)))</f>
        <v>1</v>
      </c>
      <c r="L85" s="37">
        <f>(IF(F85=Sheet2!$A$5,0,IF(F85=Sheet2!$A$4,0.5,1))+IF(G85=Sheet2!$A$5,0,IF(G85=Sheet2!$A$4,0.5,1))+IF(H85=Sheet2!$A$5,0,IF(H85=Sheet2!$A$4,0.5,1))+IF(I85=Sheet2!$A$5,0,IF(I85=Sheet2!$A$4,0.5,1))+IF(J85=Sheet2!$A$5,0,IF(J85=Sheet2!$A$4,0.5,1)))</f>
        <v>5</v>
      </c>
      <c r="M85" s="27">
        <f t="shared" si="16"/>
        <v>5.1282051282051266E-2</v>
      </c>
      <c r="N85" s="37">
        <f t="shared" si="15"/>
        <v>0.25641025641025633</v>
      </c>
      <c r="O85" s="85"/>
      <c r="P85" s="85"/>
      <c r="Q85" s="3"/>
    </row>
    <row r="86" spans="1:17" ht="24" customHeight="1" x14ac:dyDescent="0.75">
      <c r="A86" s="76"/>
      <c r="B86" s="79"/>
      <c r="C86" s="3" t="s">
        <v>79</v>
      </c>
      <c r="D86" s="30">
        <v>5.0000000000000001E-3</v>
      </c>
      <c r="E86" s="34">
        <f t="shared" si="21"/>
        <v>2.5641025641025633E-2</v>
      </c>
      <c r="F86" s="68" t="s">
        <v>104</v>
      </c>
      <c r="G86" s="68" t="s">
        <v>104</v>
      </c>
      <c r="H86" s="68" t="s">
        <v>104</v>
      </c>
      <c r="I86" s="68" t="s">
        <v>104</v>
      </c>
      <c r="J86" s="68" t="s">
        <v>104</v>
      </c>
      <c r="K86" s="27">
        <f>(IF(F86=Sheet2!$A$5,0,IF(F86=Sheet2!$A$4,0.1,0.2))+IF(G86=Sheet2!$A$5,0,IF(G86=Sheet2!$A$4,0.1,0.2))+IF(H86=Sheet2!$A$5,0,IF(H86=Sheet2!$A$4,0.1,0.2))+IF(I86=Sheet2!$A$5,0,IF(I86=Sheet2!$A$4,0.1,0.2))+IF(J86=Sheet2!$A$5,0,IF(J86=Sheet2!$A$4,0.1,0.2)))</f>
        <v>0.5</v>
      </c>
      <c r="L86" s="37">
        <f>(IF(F86=Sheet2!$A$5,0,IF(F86=Sheet2!$A$4,0.5,1))+IF(G86=Sheet2!$A$5,0,IF(G86=Sheet2!$A$4,0.5,1))+IF(H86=Sheet2!$A$5,0,IF(H86=Sheet2!$A$4,0.5,1))+IF(I86=Sheet2!$A$5,0,IF(I86=Sheet2!$A$4,0.5,1))+IF(J86=Sheet2!$A$5,0,IF(J86=Sheet2!$A$4,0.5,1)))</f>
        <v>2.5</v>
      </c>
      <c r="M86" s="27">
        <f t="shared" si="16"/>
        <v>1.2820512820512817E-2</v>
      </c>
      <c r="N86" s="37">
        <f t="shared" si="15"/>
        <v>6.4102564102564083E-2</v>
      </c>
      <c r="O86" s="85"/>
      <c r="P86" s="85"/>
      <c r="Q86" s="3"/>
    </row>
    <row r="87" spans="1:17" ht="24" customHeight="1" x14ac:dyDescent="0.75">
      <c r="A87" s="76"/>
      <c r="B87" s="79"/>
      <c r="C87" s="3" t="s">
        <v>78</v>
      </c>
      <c r="D87" s="30">
        <v>5.0000000000000001E-3</v>
      </c>
      <c r="E87" s="34">
        <f t="shared" si="21"/>
        <v>2.5641025641025633E-2</v>
      </c>
      <c r="F87" s="68" t="s">
        <v>105</v>
      </c>
      <c r="G87" s="68" t="s">
        <v>105</v>
      </c>
      <c r="H87" s="68" t="s">
        <v>105</v>
      </c>
      <c r="I87" s="68" t="s">
        <v>105</v>
      </c>
      <c r="J87" s="68" t="s">
        <v>105</v>
      </c>
      <c r="K87" s="27">
        <f>(IF(F87=Sheet2!$A$5,0,IF(F87=Sheet2!$A$4,0.1,0.2))+IF(G87=Sheet2!$A$5,0,IF(G87=Sheet2!$A$4,0.1,0.2))+IF(H87=Sheet2!$A$5,0,IF(H87=Sheet2!$A$4,0.1,0.2))+IF(I87=Sheet2!$A$5,0,IF(I87=Sheet2!$A$4,0.1,0.2))+IF(J87=Sheet2!$A$5,0,IF(J87=Sheet2!$A$4,0.1,0.2)))</f>
        <v>1</v>
      </c>
      <c r="L87" s="37">
        <f>(IF(F87=Sheet2!$A$5,0,IF(F87=Sheet2!$A$4,0.5,1))+IF(G87=Sheet2!$A$5,0,IF(G87=Sheet2!$A$4,0.5,1))+IF(H87=Sheet2!$A$5,0,IF(H87=Sheet2!$A$4,0.5,1))+IF(I87=Sheet2!$A$5,0,IF(I87=Sheet2!$A$4,0.5,1))+IF(J87=Sheet2!$A$5,0,IF(J87=Sheet2!$A$4,0.5,1)))</f>
        <v>5</v>
      </c>
      <c r="M87" s="27">
        <f t="shared" si="16"/>
        <v>2.5641025641025633E-2</v>
      </c>
      <c r="N87" s="37">
        <f t="shared" si="15"/>
        <v>0.12820512820512817</v>
      </c>
      <c r="O87" s="85"/>
      <c r="P87" s="85"/>
      <c r="Q87" s="3"/>
    </row>
    <row r="88" spans="1:17" ht="24" customHeight="1" x14ac:dyDescent="0.75">
      <c r="A88" s="76"/>
      <c r="B88" s="79"/>
      <c r="C88" s="3" t="s">
        <v>80</v>
      </c>
      <c r="D88" s="30">
        <v>0.01</v>
      </c>
      <c r="E88" s="34">
        <f t="shared" si="21"/>
        <v>5.1282051282051266E-2</v>
      </c>
      <c r="F88" s="68" t="s">
        <v>104</v>
      </c>
      <c r="G88" s="68" t="s">
        <v>104</v>
      </c>
      <c r="H88" s="68" t="s">
        <v>104</v>
      </c>
      <c r="I88" s="68" t="s">
        <v>104</v>
      </c>
      <c r="J88" s="68" t="s">
        <v>104</v>
      </c>
      <c r="K88" s="27">
        <f>(IF(F88=Sheet2!$A$5,0,IF(F88=Sheet2!$A$4,0.1,0.2))+IF(G88=Sheet2!$A$5,0,IF(G88=Sheet2!$A$4,0.1,0.2))+IF(H88=Sheet2!$A$5,0,IF(H88=Sheet2!$A$4,0.1,0.2))+IF(I88=Sheet2!$A$5,0,IF(I88=Sheet2!$A$4,0.1,0.2))+IF(J88=Sheet2!$A$5,0,IF(J88=Sheet2!$A$4,0.1,0.2)))</f>
        <v>0.5</v>
      </c>
      <c r="L88" s="37">
        <f>(IF(F88=Sheet2!$A$5,0,IF(F88=Sheet2!$A$4,0.5,1))+IF(G88=Sheet2!$A$5,0,IF(G88=Sheet2!$A$4,0.5,1))+IF(H88=Sheet2!$A$5,0,IF(H88=Sheet2!$A$4,0.5,1))+IF(I88=Sheet2!$A$5,0,IF(I88=Sheet2!$A$4,0.5,1))+IF(J88=Sheet2!$A$5,0,IF(J88=Sheet2!$A$4,0.5,1)))</f>
        <v>2.5</v>
      </c>
      <c r="M88" s="27">
        <f t="shared" si="16"/>
        <v>2.5641025641025633E-2</v>
      </c>
      <c r="N88" s="37">
        <f t="shared" si="15"/>
        <v>0.12820512820512817</v>
      </c>
      <c r="O88" s="85"/>
      <c r="P88" s="85"/>
      <c r="Q88" s="74"/>
    </row>
    <row r="89" spans="1:17" ht="24" customHeight="1" x14ac:dyDescent="0.75">
      <c r="A89" s="76"/>
      <c r="B89" s="79"/>
      <c r="C89" s="3" t="s">
        <v>60</v>
      </c>
      <c r="D89" s="30">
        <v>0.01</v>
      </c>
      <c r="E89" s="34">
        <f t="shared" si="21"/>
        <v>5.1282051282051266E-2</v>
      </c>
      <c r="F89" s="68" t="s">
        <v>104</v>
      </c>
      <c r="G89" s="68" t="s">
        <v>104</v>
      </c>
      <c r="H89" s="68" t="s">
        <v>104</v>
      </c>
      <c r="I89" s="68" t="s">
        <v>104</v>
      </c>
      <c r="J89" s="68" t="s">
        <v>104</v>
      </c>
      <c r="K89" s="27">
        <f>(IF(F89=Sheet2!$A$5,0,IF(F89=Sheet2!$A$4,0.1,0.2))+IF(G89=Sheet2!$A$5,0,IF(G89=Sheet2!$A$4,0.1,0.2))+IF(H89=Sheet2!$A$5,0,IF(H89=Sheet2!$A$4,0.1,0.2))+IF(I89=Sheet2!$A$5,0,IF(I89=Sheet2!$A$4,0.1,0.2))+IF(J89=Sheet2!$A$5,0,IF(J89=Sheet2!$A$4,0.1,0.2)))</f>
        <v>0.5</v>
      </c>
      <c r="L89" s="37">
        <f>(IF(F89=Sheet2!$A$5,0,IF(F89=Sheet2!$A$4,0.5,1))+IF(G89=Sheet2!$A$5,0,IF(G89=Sheet2!$A$4,0.5,1))+IF(H89=Sheet2!$A$5,0,IF(H89=Sheet2!$A$4,0.5,1))+IF(I89=Sheet2!$A$5,0,IF(I89=Sheet2!$A$4,0.5,1))+IF(J89=Sheet2!$A$5,0,IF(J89=Sheet2!$A$4,0.5,1)))</f>
        <v>2.5</v>
      </c>
      <c r="M89" s="27">
        <f t="shared" si="16"/>
        <v>2.5641025641025633E-2</v>
      </c>
      <c r="N89" s="37">
        <f t="shared" si="15"/>
        <v>0.12820512820512817</v>
      </c>
      <c r="O89" s="85"/>
      <c r="P89" s="85"/>
      <c r="Q89" s="3"/>
    </row>
    <row r="90" spans="1:17" ht="24" customHeight="1" x14ac:dyDescent="0.75">
      <c r="A90" s="76"/>
      <c r="B90" s="79"/>
      <c r="C90" s="3" t="s">
        <v>101</v>
      </c>
      <c r="D90" s="30">
        <v>0.01</v>
      </c>
      <c r="E90" s="34">
        <f t="shared" si="21"/>
        <v>5.1282051282051266E-2</v>
      </c>
      <c r="F90" s="68" t="s">
        <v>105</v>
      </c>
      <c r="G90" s="68" t="s">
        <v>105</v>
      </c>
      <c r="H90" s="68" t="s">
        <v>105</v>
      </c>
      <c r="I90" s="68" t="s">
        <v>104</v>
      </c>
      <c r="J90" s="68" t="s">
        <v>104</v>
      </c>
      <c r="K90" s="27">
        <f>(IF(F90=Sheet2!$A$5,0,IF(F90=Sheet2!$A$4,0.1,0.2))+IF(G90=Sheet2!$A$5,0,IF(G90=Sheet2!$A$4,0.1,0.2))+IF(H90=Sheet2!$A$5,0,IF(H90=Sheet2!$A$4,0.1,0.2))+IF(I90=Sheet2!$A$5,0,IF(I90=Sheet2!$A$4,0.1,0.2))+IF(J90=Sheet2!$A$5,0,IF(J90=Sheet2!$A$4,0.1,0.2)))</f>
        <v>0.8</v>
      </c>
      <c r="L90" s="37">
        <f>(IF(F90=Sheet2!$A$5,0,IF(F90=Sheet2!$A$4,0.5,1))+IF(G90=Sheet2!$A$5,0,IF(G90=Sheet2!$A$4,0.5,1))+IF(H90=Sheet2!$A$5,0,IF(H90=Sheet2!$A$4,0.5,1))+IF(I90=Sheet2!$A$5,0,IF(I90=Sheet2!$A$4,0.5,1))+IF(J90=Sheet2!$A$5,0,IF(J90=Sheet2!$A$4,0.5,1)))</f>
        <v>4</v>
      </c>
      <c r="M90" s="27">
        <f t="shared" si="16"/>
        <v>4.1025641025641019E-2</v>
      </c>
      <c r="N90" s="37">
        <f t="shared" si="15"/>
        <v>0.20512820512820507</v>
      </c>
      <c r="O90" s="85"/>
      <c r="P90" s="85"/>
      <c r="Q90" s="3"/>
    </row>
    <row r="91" spans="1:17" ht="24" customHeight="1" x14ac:dyDescent="0.75">
      <c r="A91" s="76"/>
      <c r="B91" s="79"/>
      <c r="C91" s="3" t="s">
        <v>99</v>
      </c>
      <c r="D91" s="30">
        <v>5.0000000000000001E-3</v>
      </c>
      <c r="E91" s="34">
        <f t="shared" si="21"/>
        <v>2.5641025641025633E-2</v>
      </c>
      <c r="F91" s="68" t="s">
        <v>105</v>
      </c>
      <c r="G91" s="68" t="s">
        <v>105</v>
      </c>
      <c r="H91" s="68" t="s">
        <v>105</v>
      </c>
      <c r="I91" s="68" t="s">
        <v>105</v>
      </c>
      <c r="J91" s="68" t="s">
        <v>105</v>
      </c>
      <c r="K91" s="27">
        <f>(IF(F91=Sheet2!$A$5,0,IF(F91=Sheet2!$A$4,0.1,0.2))+IF(G91=Sheet2!$A$5,0,IF(G91=Sheet2!$A$4,0.1,0.2))+IF(H91=Sheet2!$A$5,0,IF(H91=Sheet2!$A$4,0.1,0.2))+IF(I91=Sheet2!$A$5,0,IF(I91=Sheet2!$A$4,0.1,0.2))+IF(J91=Sheet2!$A$5,0,IF(J91=Sheet2!$A$4,0.1,0.2)))</f>
        <v>1</v>
      </c>
      <c r="L91" s="37">
        <f>(IF(F91=Sheet2!$A$5,0,IF(F91=Sheet2!$A$4,0.5,1))+IF(G91=Sheet2!$A$5,0,IF(G91=Sheet2!$A$4,0.5,1))+IF(H91=Sheet2!$A$5,0,IF(H91=Sheet2!$A$4,0.5,1))+IF(I91=Sheet2!$A$5,0,IF(I91=Sheet2!$A$4,0.5,1))+IF(J91=Sheet2!$A$5,0,IF(J91=Sheet2!$A$4,0.5,1)))</f>
        <v>5</v>
      </c>
      <c r="M91" s="27">
        <f t="shared" si="16"/>
        <v>2.5641025641025633E-2</v>
      </c>
      <c r="N91" s="37">
        <f t="shared" si="15"/>
        <v>0.12820512820512817</v>
      </c>
      <c r="O91" s="85"/>
      <c r="P91" s="85"/>
      <c r="Q91" s="3"/>
    </row>
    <row r="92" spans="1:17" ht="24" customHeight="1" x14ac:dyDescent="0.75">
      <c r="A92" s="76"/>
      <c r="B92" s="79"/>
      <c r="C92" s="3" t="s">
        <v>92</v>
      </c>
      <c r="D92" s="30">
        <v>5.0000000000000001E-3</v>
      </c>
      <c r="E92" s="34">
        <f t="shared" si="21"/>
        <v>2.5641025641025633E-2</v>
      </c>
      <c r="F92" s="68" t="s">
        <v>106</v>
      </c>
      <c r="G92" s="68" t="s">
        <v>106</v>
      </c>
      <c r="H92" s="68" t="s">
        <v>106</v>
      </c>
      <c r="I92" s="68" t="s">
        <v>106</v>
      </c>
      <c r="J92" s="68" t="s">
        <v>106</v>
      </c>
      <c r="K92" s="27">
        <f>(IF(F92=Sheet2!$A$5,0,IF(F92=Sheet2!$A$4,0.1,0.2))+IF(G92=Sheet2!$A$5,0,IF(G92=Sheet2!$A$4,0.1,0.2))+IF(H92=Sheet2!$A$5,0,IF(H92=Sheet2!$A$4,0.1,0.2))+IF(I92=Sheet2!$A$5,0,IF(I92=Sheet2!$A$4,0.1,0.2))+IF(J92=Sheet2!$A$5,0,IF(J92=Sheet2!$A$4,0.1,0.2)))</f>
        <v>0</v>
      </c>
      <c r="L92" s="37">
        <f>(IF(F92=Sheet2!$A$5,0,IF(F92=Sheet2!$A$4,0.5,1))+IF(G92=Sheet2!$A$5,0,IF(G92=Sheet2!$A$4,0.5,1))+IF(H92=Sheet2!$A$5,0,IF(H92=Sheet2!$A$4,0.5,1))+IF(I92=Sheet2!$A$5,0,IF(I92=Sheet2!$A$4,0.5,1))+IF(J92=Sheet2!$A$5,0,IF(J92=Sheet2!$A$4,0.5,1)))</f>
        <v>0</v>
      </c>
      <c r="M92" s="27">
        <f t="shared" si="16"/>
        <v>0</v>
      </c>
      <c r="N92" s="37">
        <f t="shared" si="15"/>
        <v>0</v>
      </c>
      <c r="O92" s="85"/>
      <c r="P92" s="85"/>
      <c r="Q92" s="3"/>
    </row>
    <row r="93" spans="1:17" ht="24" customHeight="1" x14ac:dyDescent="0.75">
      <c r="A93" s="76"/>
      <c r="B93" s="79"/>
      <c r="C93" s="3" t="s">
        <v>76</v>
      </c>
      <c r="D93" s="30">
        <v>0.01</v>
      </c>
      <c r="E93" s="34">
        <f t="shared" si="21"/>
        <v>5.1282051282051266E-2</v>
      </c>
      <c r="F93" s="68" t="s">
        <v>105</v>
      </c>
      <c r="G93" s="68" t="s">
        <v>105</v>
      </c>
      <c r="H93" s="68" t="s">
        <v>105</v>
      </c>
      <c r="I93" s="68" t="s">
        <v>105</v>
      </c>
      <c r="J93" s="68" t="s">
        <v>105</v>
      </c>
      <c r="K93" s="27">
        <f>(IF(F93=Sheet2!$A$5,0,IF(F93=Sheet2!$A$4,0.1,0.2))+IF(G93=Sheet2!$A$5,0,IF(G93=Sheet2!$A$4,0.1,0.2))+IF(H93=Sheet2!$A$5,0,IF(H93=Sheet2!$A$4,0.1,0.2))+IF(I93=Sheet2!$A$5,0,IF(I93=Sheet2!$A$4,0.1,0.2))+IF(J93=Sheet2!$A$5,0,IF(J93=Sheet2!$A$4,0.1,0.2)))</f>
        <v>1</v>
      </c>
      <c r="L93" s="37">
        <f>(IF(F93=Sheet2!$A$5,0,IF(F93=Sheet2!$A$4,0.5,1))+IF(G93=Sheet2!$A$5,0,IF(G93=Sheet2!$A$4,0.5,1))+IF(H93=Sheet2!$A$5,0,IF(H93=Sheet2!$A$4,0.5,1))+IF(I93=Sheet2!$A$5,0,IF(I93=Sheet2!$A$4,0.5,1))+IF(J93=Sheet2!$A$5,0,IF(J93=Sheet2!$A$4,0.5,1)))</f>
        <v>5</v>
      </c>
      <c r="M93" s="27">
        <f t="shared" si="16"/>
        <v>5.1282051282051266E-2</v>
      </c>
      <c r="N93" s="37">
        <f t="shared" si="15"/>
        <v>0.25641025641025633</v>
      </c>
      <c r="O93" s="85"/>
      <c r="P93" s="85"/>
      <c r="Q93" s="3"/>
    </row>
    <row r="94" spans="1:17" ht="24" customHeight="1" x14ac:dyDescent="0.75">
      <c r="A94" s="76"/>
      <c r="B94" s="79"/>
      <c r="C94" s="3" t="s">
        <v>77</v>
      </c>
      <c r="D94" s="30">
        <v>0.01</v>
      </c>
      <c r="E94" s="34">
        <f t="shared" si="21"/>
        <v>5.1282051282051266E-2</v>
      </c>
      <c r="F94" s="68" t="s">
        <v>105</v>
      </c>
      <c r="G94" s="68" t="s">
        <v>105</v>
      </c>
      <c r="H94" s="68" t="s">
        <v>105</v>
      </c>
      <c r="I94" s="68" t="s">
        <v>105</v>
      </c>
      <c r="J94" s="68" t="s">
        <v>105</v>
      </c>
      <c r="K94" s="27">
        <f>(IF(F94=Sheet2!$A$5,0,IF(F94=Sheet2!$A$4,0.1,0.2))+IF(G94=Sheet2!$A$5,0,IF(G94=Sheet2!$A$4,0.1,0.2))+IF(H94=Sheet2!$A$5,0,IF(H94=Sheet2!$A$4,0.1,0.2))+IF(I94=Sheet2!$A$5,0,IF(I94=Sheet2!$A$4,0.1,0.2))+IF(J94=Sheet2!$A$5,0,IF(J94=Sheet2!$A$4,0.1,0.2)))</f>
        <v>1</v>
      </c>
      <c r="L94" s="37">
        <f>(IF(F94=Sheet2!$A$5,0,IF(F94=Sheet2!$A$4,0.5,1))+IF(G94=Sheet2!$A$5,0,IF(G94=Sheet2!$A$4,0.5,1))+IF(H94=Sheet2!$A$5,0,IF(H94=Sheet2!$A$4,0.5,1))+IF(I94=Sheet2!$A$5,0,IF(I94=Sheet2!$A$4,0.5,1))+IF(J94=Sheet2!$A$5,0,IF(J94=Sheet2!$A$4,0.5,1)))</f>
        <v>5</v>
      </c>
      <c r="M94" s="27">
        <f t="shared" si="16"/>
        <v>5.1282051282051266E-2</v>
      </c>
      <c r="N94" s="37">
        <f t="shared" si="15"/>
        <v>0.25641025641025633</v>
      </c>
      <c r="O94" s="85"/>
      <c r="P94" s="85"/>
      <c r="Q94" s="3"/>
    </row>
    <row r="95" spans="1:17" ht="24" customHeight="1" x14ac:dyDescent="0.75">
      <c r="A95" s="76"/>
      <c r="B95" s="79"/>
      <c r="C95" s="3" t="s">
        <v>74</v>
      </c>
      <c r="D95" s="30">
        <v>0.01</v>
      </c>
      <c r="E95" s="34">
        <f t="shared" si="21"/>
        <v>5.1282051282051266E-2</v>
      </c>
      <c r="F95" s="68" t="s">
        <v>105</v>
      </c>
      <c r="G95" s="68" t="s">
        <v>105</v>
      </c>
      <c r="H95" s="68" t="s">
        <v>105</v>
      </c>
      <c r="I95" s="68" t="s">
        <v>105</v>
      </c>
      <c r="J95" s="68" t="s">
        <v>105</v>
      </c>
      <c r="K95" s="27">
        <f>(IF(F95=Sheet2!$A$5,0,IF(F95=Sheet2!$A$4,0.1,0.2))+IF(G95=Sheet2!$A$5,0,IF(G95=Sheet2!$A$4,0.1,0.2))+IF(H95=Sheet2!$A$5,0,IF(H95=Sheet2!$A$4,0.1,0.2))+IF(I95=Sheet2!$A$5,0,IF(I95=Sheet2!$A$4,0.1,0.2))+IF(J95=Sheet2!$A$5,0,IF(J95=Sheet2!$A$4,0.1,0.2)))</f>
        <v>1</v>
      </c>
      <c r="L95" s="37">
        <f>(IF(F95=Sheet2!$A$5,0,IF(F95=Sheet2!$A$4,0.5,1))+IF(G95=Sheet2!$A$5,0,IF(G95=Sheet2!$A$4,0.5,1))+IF(H95=Sheet2!$A$5,0,IF(H95=Sheet2!$A$4,0.5,1))+IF(I95=Sheet2!$A$5,0,IF(I95=Sheet2!$A$4,0.5,1))+IF(J95=Sheet2!$A$5,0,IF(J95=Sheet2!$A$4,0.5,1)))</f>
        <v>5</v>
      </c>
      <c r="M95" s="27">
        <f t="shared" si="16"/>
        <v>5.1282051282051266E-2</v>
      </c>
      <c r="N95" s="37">
        <f t="shared" si="15"/>
        <v>0.25641025641025633</v>
      </c>
      <c r="O95" s="85"/>
      <c r="P95" s="85"/>
      <c r="Q95" s="3"/>
    </row>
    <row r="96" spans="1:17" ht="24" customHeight="1" x14ac:dyDescent="0.75">
      <c r="A96" s="77"/>
      <c r="B96" s="80"/>
      <c r="C96" s="4" t="s">
        <v>75</v>
      </c>
      <c r="D96" s="33">
        <v>0.01</v>
      </c>
      <c r="E96" s="31">
        <f t="shared" si="21"/>
        <v>5.1282051282051266E-2</v>
      </c>
      <c r="F96" s="69" t="s">
        <v>105</v>
      </c>
      <c r="G96" s="69" t="s">
        <v>105</v>
      </c>
      <c r="H96" s="69" t="s">
        <v>105</v>
      </c>
      <c r="I96" s="69" t="s">
        <v>105</v>
      </c>
      <c r="J96" s="69" t="s">
        <v>105</v>
      </c>
      <c r="K96" s="28">
        <f>(IF(F96=Sheet2!$A$5,0,IF(F96=Sheet2!$A$4,0.1,0.2))+IF(G96=Sheet2!$A$5,0,IF(G96=Sheet2!$A$4,0.1,0.2))+IF(H96=Sheet2!$A$5,0,IF(H96=Sheet2!$A$4,0.1,0.2))+IF(I96=Sheet2!$A$5,0,IF(I96=Sheet2!$A$4,0.1,0.2))+IF(J96=Sheet2!$A$5,0,IF(J96=Sheet2!$A$4,0.1,0.2)))</f>
        <v>1</v>
      </c>
      <c r="L96" s="38">
        <f>(IF(F96=Sheet2!$A$5,0,IF(F96=Sheet2!$A$4,0.5,1))+IF(G96=Sheet2!$A$5,0,IF(G96=Sheet2!$A$4,0.5,1))+IF(H96=Sheet2!$A$5,0,IF(H96=Sheet2!$A$4,0.5,1))+IF(I96=Sheet2!$A$5,0,IF(I96=Sheet2!$A$4,0.5,1))+IF(J96=Sheet2!$A$5,0,IF(J96=Sheet2!$A$4,0.5,1)))</f>
        <v>5</v>
      </c>
      <c r="M96" s="28">
        <f t="shared" si="16"/>
        <v>5.1282051282051266E-2</v>
      </c>
      <c r="N96" s="38">
        <f t="shared" si="15"/>
        <v>0.25641025641025633</v>
      </c>
      <c r="O96" s="86"/>
      <c r="P96" s="86"/>
      <c r="Q96" s="4"/>
    </row>
    <row r="97" spans="1:16" x14ac:dyDescent="0.3">
      <c r="D97" s="60"/>
      <c r="E97" s="60"/>
      <c r="L97" s="47"/>
      <c r="O97" s="48"/>
      <c r="P97" s="48"/>
    </row>
    <row r="98" spans="1:16" ht="30.6" x14ac:dyDescent="0.9">
      <c r="A98" s="97" t="s">
        <v>96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39">
        <f>SUM(P4:P96)</f>
        <v>1.8170410256410259</v>
      </c>
    </row>
    <row r="100" spans="1:16" x14ac:dyDescent="0.3">
      <c r="K100" s="40"/>
    </row>
    <row r="101" spans="1:16" x14ac:dyDescent="0.3">
      <c r="K101" s="41"/>
    </row>
    <row r="102" spans="1:16" x14ac:dyDescent="0.3">
      <c r="I102" s="40"/>
    </row>
    <row r="103" spans="1:16" x14ac:dyDescent="0.3">
      <c r="I103" s="41"/>
    </row>
  </sheetData>
  <mergeCells count="46">
    <mergeCell ref="P60:P67"/>
    <mergeCell ref="P68:P74"/>
    <mergeCell ref="P75:P96"/>
    <mergeCell ref="O54:O59"/>
    <mergeCell ref="B54:B59"/>
    <mergeCell ref="A54:A59"/>
    <mergeCell ref="C1:P1"/>
    <mergeCell ref="A98:O98"/>
    <mergeCell ref="A8:A15"/>
    <mergeCell ref="A16:A22"/>
    <mergeCell ref="A23:A29"/>
    <mergeCell ref="P4:P7"/>
    <mergeCell ref="P8:P15"/>
    <mergeCell ref="P16:P22"/>
    <mergeCell ref="P23:P29"/>
    <mergeCell ref="P30:P42"/>
    <mergeCell ref="P43:P49"/>
    <mergeCell ref="P50:P53"/>
    <mergeCell ref="P54:P59"/>
    <mergeCell ref="B43:B49"/>
    <mergeCell ref="B50:B53"/>
    <mergeCell ref="O4:O7"/>
    <mergeCell ref="A43:A49"/>
    <mergeCell ref="A50:A53"/>
    <mergeCell ref="O8:O15"/>
    <mergeCell ref="O16:O22"/>
    <mergeCell ref="O23:O29"/>
    <mergeCell ref="O30:O42"/>
    <mergeCell ref="O43:O49"/>
    <mergeCell ref="O50:O53"/>
    <mergeCell ref="A30:A42"/>
    <mergeCell ref="B4:B7"/>
    <mergeCell ref="B8:B15"/>
    <mergeCell ref="B16:B22"/>
    <mergeCell ref="B23:B29"/>
    <mergeCell ref="A4:A7"/>
    <mergeCell ref="B30:B42"/>
    <mergeCell ref="A75:A96"/>
    <mergeCell ref="B75:B96"/>
    <mergeCell ref="O60:O67"/>
    <mergeCell ref="O68:O74"/>
    <mergeCell ref="O75:O96"/>
    <mergeCell ref="B60:B67"/>
    <mergeCell ref="B68:B74"/>
    <mergeCell ref="A60:A67"/>
    <mergeCell ref="A68:A74"/>
  </mergeCells>
  <printOptions horizontalCentered="1"/>
  <pageMargins left="0" right="0" top="0.25" bottom="0.5" header="0.05" footer="0.05"/>
  <pageSetup paperSize="9" orientation="landscape" r:id="rId1"/>
  <headerFooter>
    <oddFooter>&amp;LLLMC-SA&amp;C&amp;P out of &amp;N&amp;R&amp;D</oddFooter>
  </headerFooter>
  <ignoredErrors>
    <ignoredError sqref="B30 B43 B50 B54 B60 B68 B75 B8 B16 B23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C26B3704-8602-4BBB-938F-7132F020644B}">
            <xm:f>NOT(ISERROR(SEARCH(Sheet2!$A$5,F4)))</xm:f>
            <xm:f>Sheet2!$A$5</xm:f>
            <x14:dxf>
              <font>
                <color rgb="FFFF0000"/>
              </font>
            </x14:dxf>
          </x14:cfRule>
          <x14:cfRule type="containsText" priority="20" operator="containsText" id="{47DD8F49-4D2E-4010-BD3F-C19FCFB36F66}">
            <xm:f>NOT(ISERROR(SEARCH(Sheet2!$A$4,F4)))</xm:f>
            <xm:f>Sheet2!$A$4</xm:f>
            <x14:dxf>
              <font>
                <color theme="5"/>
              </font>
            </x14:dxf>
          </x14:cfRule>
          <x14:cfRule type="containsText" priority="21" operator="containsText" id="{D3D74C8D-81BE-4AA3-BBDB-A395A25E04E8}">
            <xm:f>NOT(ISERROR(SEARCH(Sheet2!$A$3,F4)))</xm:f>
            <xm:f>Sheet2!$A$3</xm:f>
            <x14:dxf>
              <font>
                <color rgb="FF009A46"/>
              </font>
            </x14:dxf>
          </x14:cfRule>
          <xm:sqref>L4:P50 L73:P96 L52:P69 F4:J50 F52:J68 F73:J96</xm:sqref>
        </x14:conditionalFormatting>
        <x14:conditionalFormatting xmlns:xm="http://schemas.microsoft.com/office/excel/2006/main">
          <x14:cfRule type="containsText" priority="13" operator="containsText" id="{50E2BEE9-CFAB-40CB-B9D8-259CC280C371}">
            <xm:f>NOT(ISERROR(SEARCH(Sheet2!$A$5,F70)))</xm:f>
            <xm:f>Sheet2!$A$5</xm:f>
            <x14:dxf>
              <font>
                <color rgb="FFFF0000"/>
              </font>
            </x14:dxf>
          </x14:cfRule>
          <x14:cfRule type="containsText" priority="14" operator="containsText" id="{3DE1E59C-FD95-49C4-8AB7-955D2319EA21}">
            <xm:f>NOT(ISERROR(SEARCH(Sheet2!$A$4,F70)))</xm:f>
            <xm:f>Sheet2!$A$4</xm:f>
            <x14:dxf>
              <font>
                <color theme="5"/>
              </font>
            </x14:dxf>
          </x14:cfRule>
          <x14:cfRule type="containsText" priority="15" operator="containsText" id="{0BFD5263-6B0B-471E-B559-4D8BB0221656}">
            <xm:f>NOT(ISERROR(SEARCH(Sheet2!$A$3,F70)))</xm:f>
            <xm:f>Sheet2!$A$3</xm:f>
            <x14:dxf>
              <font>
                <color rgb="FF009A46"/>
              </font>
            </x14:dxf>
          </x14:cfRule>
          <xm:sqref>L70:P71 F70:J71</xm:sqref>
        </x14:conditionalFormatting>
        <x14:conditionalFormatting xmlns:xm="http://schemas.microsoft.com/office/excel/2006/main">
          <x14:cfRule type="containsText" priority="10" operator="containsText" id="{7B40FE60-8455-45CC-BC68-7E9206C319A4}">
            <xm:f>NOT(ISERROR(SEARCH(Sheet2!$A$5,F72)))</xm:f>
            <xm:f>Sheet2!$A$5</xm:f>
            <x14:dxf>
              <font>
                <color rgb="FFFF0000"/>
              </font>
            </x14:dxf>
          </x14:cfRule>
          <x14:cfRule type="containsText" priority="11" operator="containsText" id="{E2DAB5B9-99FB-469C-9ADE-F7CC03B6DCB5}">
            <xm:f>NOT(ISERROR(SEARCH(Sheet2!$A$4,F72)))</xm:f>
            <xm:f>Sheet2!$A$4</xm:f>
            <x14:dxf>
              <font>
                <color theme="5"/>
              </font>
            </x14:dxf>
          </x14:cfRule>
          <x14:cfRule type="containsText" priority="12" operator="containsText" id="{25BF6CE3-088D-406B-89B4-A963DE46AE0C}">
            <xm:f>NOT(ISERROR(SEARCH(Sheet2!$A$3,F72)))</xm:f>
            <xm:f>Sheet2!$A$3</xm:f>
            <x14:dxf>
              <font>
                <color rgb="FF009A46"/>
              </font>
            </x14:dxf>
          </x14:cfRule>
          <xm:sqref>F72:J72 L72:P72</xm:sqref>
        </x14:conditionalFormatting>
        <x14:conditionalFormatting xmlns:xm="http://schemas.microsoft.com/office/excel/2006/main">
          <x14:cfRule type="containsText" priority="7" operator="containsText" id="{DE79BAEE-170D-4286-930F-8FFE8331A55F}">
            <xm:f>NOT(ISERROR(SEARCH(Sheet2!$A$5,G51)))</xm:f>
            <xm:f>Sheet2!$A$5</xm:f>
            <x14:dxf>
              <font>
                <color rgb="FFFF0000"/>
              </font>
            </x14:dxf>
          </x14:cfRule>
          <x14:cfRule type="containsText" priority="8" operator="containsText" id="{B8FE208B-C628-4E86-B719-49C7083F5345}">
            <xm:f>NOT(ISERROR(SEARCH(Sheet2!$A$4,G51)))</xm:f>
            <xm:f>Sheet2!$A$4</xm:f>
            <x14:dxf>
              <font>
                <color theme="5"/>
              </font>
            </x14:dxf>
          </x14:cfRule>
          <x14:cfRule type="containsText" priority="9" operator="containsText" id="{8D14C07C-4343-47DB-A954-AB5263006E98}">
            <xm:f>NOT(ISERROR(SEARCH(Sheet2!$A$3,G51)))</xm:f>
            <xm:f>Sheet2!$A$3</xm:f>
            <x14:dxf>
              <font>
                <color rgb="FF009A46"/>
              </font>
            </x14:dxf>
          </x14:cfRule>
          <xm:sqref>L51:P51 G51:J51</xm:sqref>
        </x14:conditionalFormatting>
        <x14:conditionalFormatting xmlns:xm="http://schemas.microsoft.com/office/excel/2006/main">
          <x14:cfRule type="containsText" priority="4" operator="containsText" id="{CE30B2E0-F44C-4A23-A20F-E0C7B2F1405E}">
            <xm:f>NOT(ISERROR(SEARCH(Sheet2!$A$5,F51)))</xm:f>
            <xm:f>Sheet2!$A$5</xm:f>
            <x14:dxf>
              <font>
                <color rgb="FFFF0000"/>
              </font>
            </x14:dxf>
          </x14:cfRule>
          <x14:cfRule type="containsText" priority="5" operator="containsText" id="{0CC507F5-9536-4866-AAA3-BAFF0F78E284}">
            <xm:f>NOT(ISERROR(SEARCH(Sheet2!$A$4,F51)))</xm:f>
            <xm:f>Sheet2!$A$4</xm:f>
            <x14:dxf>
              <font>
                <color theme="5"/>
              </font>
            </x14:dxf>
          </x14:cfRule>
          <x14:cfRule type="containsText" priority="6" operator="containsText" id="{73749C0A-9D04-4C88-8EE5-F6E8D639C13F}">
            <xm:f>NOT(ISERROR(SEARCH(Sheet2!$A$3,F51)))</xm:f>
            <xm:f>Sheet2!$A$3</xm:f>
            <x14:dxf>
              <font>
                <color rgb="FF009A46"/>
              </font>
            </x14:dxf>
          </x14:cfRule>
          <xm:sqref>F51</xm:sqref>
        </x14:conditionalFormatting>
        <x14:conditionalFormatting xmlns:xm="http://schemas.microsoft.com/office/excel/2006/main">
          <x14:cfRule type="containsText" priority="1" operator="containsText" id="{AFD64F6E-D28B-4C05-B746-7D59AAC2ADD4}">
            <xm:f>NOT(ISERROR(SEARCH(Sheet2!$A$5,F69)))</xm:f>
            <xm:f>Sheet2!$A$5</xm:f>
            <x14:dxf>
              <font>
                <color rgb="FFFF0000"/>
              </font>
            </x14:dxf>
          </x14:cfRule>
          <x14:cfRule type="containsText" priority="2" operator="containsText" id="{134D726A-C818-4748-BA20-2658EFA6E316}">
            <xm:f>NOT(ISERROR(SEARCH(Sheet2!$A$4,F69)))</xm:f>
            <xm:f>Sheet2!$A$4</xm:f>
            <x14:dxf>
              <font>
                <color theme="5"/>
              </font>
            </x14:dxf>
          </x14:cfRule>
          <x14:cfRule type="containsText" priority="3" operator="containsText" id="{A6CD3EE9-7345-424A-8AD0-6ED094C13910}">
            <xm:f>NOT(ISERROR(SEARCH(Sheet2!$A$3,F69)))</xm:f>
            <xm:f>Sheet2!$A$3</xm:f>
            <x14:dxf>
              <font>
                <color rgb="FF009A46"/>
              </font>
            </x14:dxf>
          </x14:cfRule>
          <xm:sqref>F69:J69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ECC0AA-D89F-414A-BF09-2C15C71B1C6C}">
          <x14:formula1>
            <xm:f>Sheet2!$A$3:$A$5</xm:f>
          </x14:formula1>
          <xm:sqref>F4:J96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EA68-AF1F-4850-8199-4CC43DE4769D}">
  <dimension ref="A1:P38"/>
  <sheetViews>
    <sheetView showGridLines="0" rightToLeft="1" topLeftCell="A13" workbookViewId="0">
      <selection activeCell="P3" sqref="P3"/>
    </sheetView>
  </sheetViews>
  <sheetFormatPr defaultRowHeight="14.4" x14ac:dyDescent="0.3"/>
  <cols>
    <col min="1" max="1" width="16.5546875" customWidth="1"/>
    <col min="2" max="5" width="18.77734375" customWidth="1"/>
    <col min="6" max="6" width="1.44140625" customWidth="1"/>
    <col min="7" max="7" width="22.88671875" bestFit="1" customWidth="1"/>
    <col min="8" max="8" width="10.109375" bestFit="1" customWidth="1"/>
    <col min="9" max="9" width="1.44140625" customWidth="1"/>
  </cols>
  <sheetData>
    <row r="1" spans="1:14" ht="30.6" x14ac:dyDescent="0.3">
      <c r="A1" s="100" t="s">
        <v>142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5" customHeight="1" x14ac:dyDescent="0.3"/>
    <row r="3" spans="1:14" ht="27.6" customHeight="1" x14ac:dyDescent="0.3">
      <c r="A3" s="50" t="s">
        <v>114</v>
      </c>
      <c r="B3" s="99" t="s">
        <v>115</v>
      </c>
      <c r="C3" s="99"/>
      <c r="D3" s="99"/>
      <c r="E3" s="99"/>
      <c r="F3" s="51"/>
      <c r="G3" s="9" t="s">
        <v>117</v>
      </c>
      <c r="H3" s="52">
        <v>0.8</v>
      </c>
      <c r="I3" s="49"/>
      <c r="J3" s="64">
        <v>5</v>
      </c>
      <c r="K3" s="65">
        <v>4</v>
      </c>
      <c r="L3" s="62">
        <v>3</v>
      </c>
      <c r="M3" s="67">
        <v>2</v>
      </c>
      <c r="N3" s="66">
        <v>1</v>
      </c>
    </row>
    <row r="4" spans="1:14" ht="3.6" customHeight="1" x14ac:dyDescent="0.3">
      <c r="J4" s="63"/>
      <c r="K4" s="63"/>
      <c r="L4" s="63"/>
      <c r="M4" s="63"/>
      <c r="N4" s="63"/>
    </row>
    <row r="5" spans="1:14" ht="27.6" customHeight="1" x14ac:dyDescent="0.3">
      <c r="A5" s="50" t="s">
        <v>114</v>
      </c>
      <c r="B5" s="99" t="s">
        <v>119</v>
      </c>
      <c r="C5" s="99"/>
      <c r="D5" s="99"/>
      <c r="E5" s="99"/>
      <c r="F5" s="51"/>
      <c r="G5" s="9" t="s">
        <v>117</v>
      </c>
      <c r="H5" s="52">
        <v>0</v>
      </c>
      <c r="I5" s="49"/>
      <c r="J5" s="64">
        <v>5</v>
      </c>
      <c r="K5" s="65">
        <v>4</v>
      </c>
      <c r="L5" s="62">
        <v>3</v>
      </c>
      <c r="M5" s="67">
        <v>2</v>
      </c>
      <c r="N5" s="66">
        <v>1</v>
      </c>
    </row>
    <row r="6" spans="1:14" ht="3.6" customHeight="1" x14ac:dyDescent="0.3">
      <c r="J6" s="63"/>
      <c r="K6" s="63"/>
      <c r="L6" s="63"/>
      <c r="M6" s="63"/>
      <c r="N6" s="63"/>
    </row>
    <row r="7" spans="1:14" ht="27.6" customHeight="1" x14ac:dyDescent="0.3">
      <c r="A7" s="50" t="s">
        <v>114</v>
      </c>
      <c r="B7" s="99" t="s">
        <v>120</v>
      </c>
      <c r="C7" s="99"/>
      <c r="D7" s="99"/>
      <c r="E7" s="99"/>
      <c r="F7" s="51"/>
      <c r="G7" s="9" t="s">
        <v>117</v>
      </c>
      <c r="H7" s="52">
        <v>0.71</v>
      </c>
      <c r="I7" s="49"/>
      <c r="J7" s="64">
        <v>5</v>
      </c>
      <c r="K7" s="65">
        <v>4</v>
      </c>
      <c r="L7" s="62">
        <v>3</v>
      </c>
      <c r="M7" s="67">
        <v>2</v>
      </c>
      <c r="N7" s="66">
        <v>1</v>
      </c>
    </row>
    <row r="8" spans="1:14" ht="3.6" customHeight="1" x14ac:dyDescent="0.3">
      <c r="J8" s="63"/>
      <c r="K8" s="63"/>
      <c r="L8" s="63"/>
      <c r="M8" s="63"/>
      <c r="N8" s="63"/>
    </row>
    <row r="9" spans="1:14" ht="27.6" customHeight="1" x14ac:dyDescent="0.3">
      <c r="A9" s="50" t="s">
        <v>114</v>
      </c>
      <c r="B9" s="99" t="s">
        <v>121</v>
      </c>
      <c r="C9" s="99"/>
      <c r="D9" s="99"/>
      <c r="E9" s="99"/>
      <c r="F9" s="51"/>
      <c r="G9" s="9" t="s">
        <v>117</v>
      </c>
      <c r="H9" s="52">
        <v>2.29</v>
      </c>
      <c r="I9" s="49"/>
      <c r="J9" s="64">
        <v>5</v>
      </c>
      <c r="K9" s="65">
        <v>4</v>
      </c>
      <c r="L9" s="62">
        <v>3</v>
      </c>
      <c r="M9" s="67">
        <v>2</v>
      </c>
      <c r="N9" s="66">
        <v>1</v>
      </c>
    </row>
    <row r="10" spans="1:14" ht="3.6" customHeight="1" x14ac:dyDescent="0.3">
      <c r="J10" s="63"/>
      <c r="K10" s="63"/>
      <c r="L10" s="63"/>
      <c r="M10" s="63"/>
      <c r="N10" s="63"/>
    </row>
    <row r="11" spans="1:14" ht="27.6" customHeight="1" x14ac:dyDescent="0.3">
      <c r="A11" s="50" t="s">
        <v>114</v>
      </c>
      <c r="B11" s="99" t="s">
        <v>123</v>
      </c>
      <c r="C11" s="99"/>
      <c r="D11" s="99"/>
      <c r="E11" s="99"/>
      <c r="F11" s="51"/>
      <c r="G11" s="9" t="s">
        <v>117</v>
      </c>
      <c r="H11" s="52">
        <v>2.31</v>
      </c>
      <c r="I11" s="49"/>
      <c r="J11" s="64">
        <v>5</v>
      </c>
      <c r="K11" s="65">
        <v>4</v>
      </c>
      <c r="L11" s="62">
        <v>3</v>
      </c>
      <c r="M11" s="67">
        <v>2</v>
      </c>
      <c r="N11" s="66">
        <v>1</v>
      </c>
    </row>
    <row r="12" spans="1:14" ht="3.6" customHeight="1" x14ac:dyDescent="0.3">
      <c r="J12" s="63"/>
      <c r="K12" s="63"/>
      <c r="L12" s="63"/>
      <c r="M12" s="63"/>
      <c r="N12" s="63"/>
    </row>
    <row r="13" spans="1:14" ht="27.6" customHeight="1" x14ac:dyDescent="0.3">
      <c r="A13" s="50" t="s">
        <v>114</v>
      </c>
      <c r="B13" s="99" t="s">
        <v>124</v>
      </c>
      <c r="C13" s="99"/>
      <c r="D13" s="99"/>
      <c r="E13" s="99"/>
      <c r="F13" s="51"/>
      <c r="G13" s="9" t="s">
        <v>117</v>
      </c>
      <c r="H13" s="52">
        <v>0</v>
      </c>
      <c r="I13" s="49"/>
      <c r="J13" s="64">
        <v>5</v>
      </c>
      <c r="K13" s="65">
        <v>4</v>
      </c>
      <c r="L13" s="62">
        <v>3</v>
      </c>
      <c r="M13" s="67">
        <v>2</v>
      </c>
      <c r="N13" s="66">
        <v>1</v>
      </c>
    </row>
    <row r="14" spans="1:14" ht="3.6" customHeight="1" x14ac:dyDescent="0.3">
      <c r="J14" s="63"/>
      <c r="K14" s="63"/>
      <c r="L14" s="63"/>
      <c r="M14" s="63"/>
      <c r="N14" s="63"/>
    </row>
    <row r="15" spans="1:14" ht="27.6" customHeight="1" x14ac:dyDescent="0.3">
      <c r="A15" s="50" t="s">
        <v>114</v>
      </c>
      <c r="B15" s="99" t="s">
        <v>125</v>
      </c>
      <c r="C15" s="99"/>
      <c r="D15" s="99"/>
      <c r="E15" s="99"/>
      <c r="F15" s="51"/>
      <c r="G15" s="9" t="s">
        <v>117</v>
      </c>
      <c r="H15" s="52">
        <v>1</v>
      </c>
      <c r="I15" s="49"/>
      <c r="J15" s="64">
        <v>5</v>
      </c>
      <c r="K15" s="65">
        <v>4</v>
      </c>
      <c r="L15" s="62">
        <v>3</v>
      </c>
      <c r="M15" s="67">
        <v>2</v>
      </c>
      <c r="N15" s="66">
        <v>1</v>
      </c>
    </row>
    <row r="16" spans="1:14" ht="3.6" customHeight="1" x14ac:dyDescent="0.3">
      <c r="J16" s="63"/>
      <c r="K16" s="63"/>
      <c r="L16" s="63"/>
      <c r="M16" s="63"/>
      <c r="N16" s="63"/>
    </row>
    <row r="17" spans="1:14" ht="27.6" customHeight="1" x14ac:dyDescent="0.3">
      <c r="A17" s="50" t="s">
        <v>114</v>
      </c>
      <c r="B17" s="99" t="s">
        <v>126</v>
      </c>
      <c r="C17" s="99"/>
      <c r="D17" s="99"/>
      <c r="E17" s="99"/>
      <c r="F17" s="51"/>
      <c r="G17" s="9" t="s">
        <v>117</v>
      </c>
      <c r="H17" s="52">
        <v>0</v>
      </c>
      <c r="I17" s="49"/>
      <c r="J17" s="64">
        <v>5</v>
      </c>
      <c r="K17" s="65">
        <v>4</v>
      </c>
      <c r="L17" s="62">
        <v>3</v>
      </c>
      <c r="M17" s="67">
        <v>2</v>
      </c>
      <c r="N17" s="66">
        <v>1</v>
      </c>
    </row>
    <row r="18" spans="1:14" ht="3.6" customHeight="1" x14ac:dyDescent="0.3">
      <c r="J18" s="63"/>
      <c r="K18" s="63"/>
      <c r="L18" s="63"/>
      <c r="M18" s="63"/>
      <c r="N18" s="63"/>
    </row>
    <row r="19" spans="1:14" ht="27.6" customHeight="1" x14ac:dyDescent="0.3">
      <c r="A19" s="50" t="s">
        <v>114</v>
      </c>
      <c r="B19" s="99" t="s">
        <v>127</v>
      </c>
      <c r="C19" s="99"/>
      <c r="D19" s="99"/>
      <c r="E19" s="99"/>
      <c r="F19" s="51"/>
      <c r="G19" s="9" t="s">
        <v>117</v>
      </c>
      <c r="H19" s="52">
        <v>0.6</v>
      </c>
      <c r="I19" s="49"/>
      <c r="J19" s="64">
        <v>5</v>
      </c>
      <c r="K19" s="65">
        <v>4</v>
      </c>
      <c r="L19" s="62">
        <v>3</v>
      </c>
      <c r="M19" s="67">
        <v>2</v>
      </c>
      <c r="N19" s="66">
        <v>1</v>
      </c>
    </row>
    <row r="20" spans="1:14" ht="3.6" customHeight="1" x14ac:dyDescent="0.3">
      <c r="J20" s="63"/>
      <c r="K20" s="63"/>
      <c r="L20" s="63"/>
      <c r="M20" s="63"/>
      <c r="N20" s="63"/>
    </row>
    <row r="21" spans="1:14" ht="27.6" customHeight="1" x14ac:dyDescent="0.3">
      <c r="A21" s="50" t="s">
        <v>114</v>
      </c>
      <c r="B21" s="99" t="s">
        <v>140</v>
      </c>
      <c r="C21" s="99"/>
      <c r="D21" s="99"/>
      <c r="E21" s="99"/>
      <c r="F21" s="51"/>
      <c r="G21" s="9" t="s">
        <v>117</v>
      </c>
      <c r="H21" s="52">
        <v>0.64</v>
      </c>
      <c r="I21" s="49"/>
      <c r="J21" s="64">
        <v>5</v>
      </c>
      <c r="K21" s="65">
        <v>4</v>
      </c>
      <c r="L21" s="62">
        <v>3</v>
      </c>
      <c r="M21" s="67">
        <v>2</v>
      </c>
      <c r="N21" s="66">
        <v>1</v>
      </c>
    </row>
    <row r="22" spans="1:14" ht="3.6" customHeight="1" x14ac:dyDescent="0.3">
      <c r="J22" s="63"/>
      <c r="K22" s="63"/>
      <c r="L22" s="63"/>
      <c r="M22" s="63"/>
      <c r="N22" s="63"/>
    </row>
    <row r="23" spans="1:14" ht="27.6" customHeight="1" x14ac:dyDescent="0.3">
      <c r="A23" s="50" t="s">
        <v>114</v>
      </c>
      <c r="B23" s="99" t="s">
        <v>128</v>
      </c>
      <c r="C23" s="99"/>
      <c r="D23" s="99"/>
      <c r="E23" s="99"/>
      <c r="F23" s="51"/>
      <c r="G23" s="9" t="s">
        <v>117</v>
      </c>
      <c r="H23" s="52">
        <v>3.66</v>
      </c>
      <c r="I23" s="49"/>
      <c r="J23" s="64">
        <v>5</v>
      </c>
      <c r="K23" s="65">
        <v>4</v>
      </c>
      <c r="L23" s="62">
        <v>3</v>
      </c>
      <c r="M23" s="67">
        <v>2</v>
      </c>
      <c r="N23" s="66">
        <v>1</v>
      </c>
    </row>
    <row r="24" spans="1:14" ht="12" customHeight="1" x14ac:dyDescent="0.3">
      <c r="J24" s="63"/>
      <c r="K24" s="63"/>
      <c r="L24" s="63"/>
      <c r="M24" s="63"/>
      <c r="N24" s="63"/>
    </row>
    <row r="25" spans="1:14" ht="31.05" customHeight="1" x14ac:dyDescent="0.3">
      <c r="A25" s="101" t="s">
        <v>118</v>
      </c>
      <c r="B25" s="102"/>
      <c r="C25" s="102"/>
      <c r="D25" s="102"/>
      <c r="E25" s="103"/>
      <c r="F25" s="61"/>
      <c r="G25" s="53" t="s">
        <v>129</v>
      </c>
      <c r="H25" s="52">
        <v>1.88</v>
      </c>
      <c r="J25" s="64">
        <v>5</v>
      </c>
      <c r="K25" s="65">
        <v>4</v>
      </c>
      <c r="L25" s="62">
        <v>3</v>
      </c>
      <c r="M25" s="67">
        <v>2</v>
      </c>
      <c r="N25" s="66">
        <v>1</v>
      </c>
    </row>
    <row r="35" spans="14:16" x14ac:dyDescent="0.3">
      <c r="N35" s="98" t="s">
        <v>116</v>
      </c>
      <c r="O35" s="98"/>
      <c r="P35" s="98"/>
    </row>
    <row r="36" spans="14:16" x14ac:dyDescent="0.3">
      <c r="N36" s="98"/>
      <c r="O36" s="98"/>
      <c r="P36" s="98"/>
    </row>
    <row r="37" spans="14:16" x14ac:dyDescent="0.3">
      <c r="N37" s="98"/>
      <c r="O37" s="98"/>
      <c r="P37" s="98"/>
    </row>
    <row r="38" spans="14:16" x14ac:dyDescent="0.3">
      <c r="N38" s="98"/>
      <c r="O38" s="98"/>
      <c r="P38" s="98"/>
    </row>
  </sheetData>
  <mergeCells count="14">
    <mergeCell ref="N35:P38"/>
    <mergeCell ref="B21:E21"/>
    <mergeCell ref="A1:N1"/>
    <mergeCell ref="B3:E3"/>
    <mergeCell ref="B13:E13"/>
    <mergeCell ref="B15:E15"/>
    <mergeCell ref="B17:E17"/>
    <mergeCell ref="B5:E5"/>
    <mergeCell ref="B7:E7"/>
    <mergeCell ref="B9:E9"/>
    <mergeCell ref="B11:E11"/>
    <mergeCell ref="B19:E19"/>
    <mergeCell ref="B23:E23"/>
    <mergeCell ref="A25:E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9C4C-ED58-4B98-8A29-A3B73E9EB840}">
  <dimension ref="A1"/>
  <sheetViews>
    <sheetView rightToLeft="1" workbookViewId="0">
      <selection activeCell="R19" sqref="R1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الخطوة 1 قائمة التدقيق</vt:lpstr>
      <vt:lpstr>الخطوة 2 نتيجة التقييم النهائي</vt:lpstr>
      <vt:lpstr>الخطوة 3 وصف المستويات</vt:lpstr>
      <vt:lpstr>'الخطوة 1 قائمة التدقيق'!Print_Titles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AhmedAlzahrani</dc:creator>
  <cp:lastModifiedBy>AhmedAlzahrani</cp:lastModifiedBy>
  <cp:lastPrinted>2022-06-06T08:21:34Z</cp:lastPrinted>
  <dcterms:created xsi:type="dcterms:W3CDTF">2022-05-11T05:29:42Z</dcterms:created>
  <dcterms:modified xsi:type="dcterms:W3CDTF">2022-11-16T12:23:52Z</dcterms:modified>
</cp:coreProperties>
</file>